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state\sao\User Shares\Profile\cya074\Desktop\website updates exams 1-25\"/>
    </mc:Choice>
  </mc:AlternateContent>
  <xr:revisionPtr revIDLastSave="0" documentId="13_ncr:1_{95ABA691-57D2-44A6-83A4-A160ED755E43}" xr6:coauthVersionLast="47" xr6:coauthVersionMax="47" xr10:uidLastSave="{00000000-0000-0000-0000-000000000000}"/>
  <bookViews>
    <workbookView xWindow="-120" yWindow="-120" windowWidth="29040" windowHeight="15720" tabRatio="904" firstSheet="22" activeTab="28" xr2:uid="{00000000-000D-0000-FFFF-FFFF00000000}"/>
  </bookViews>
  <sheets>
    <sheet name="Cover Sheet" sheetId="3" r:id="rId1"/>
    <sheet name="TOC" sheetId="4" r:id="rId2"/>
    <sheet name="Cover Page" sheetId="5" r:id="rId3"/>
    <sheet name="2 BS-Assets" sheetId="9" r:id="rId4"/>
    <sheet name="3 BS-L,C,S" sheetId="6" r:id="rId5"/>
    <sheet name="4 Income Statement" sheetId="7" r:id="rId6"/>
    <sheet name="5 Exhibit of Expenses" sheetId="8" r:id="rId7"/>
    <sheet name="6a Questionnaire" sheetId="2" r:id="rId8"/>
    <sheet name="6b Questionnaire Cont'd" sheetId="10" r:id="rId9"/>
    <sheet name="7 Premium Schedule" sheetId="11" r:id="rId10"/>
    <sheet name="8a Reinsurance Ceded" sheetId="12" r:id="rId11"/>
    <sheet name="8b Reinsurance Assumed" sheetId="16" r:id="rId12"/>
    <sheet name="9 Unpaid Losses &amp; LAE" sheetId="13" r:id="rId13"/>
    <sheet name="10 Losses &amp; LAE Paid &amp; Incurred" sheetId="14" r:id="rId14"/>
    <sheet name="11 Summary-Net Loss &amp; LAE" sheetId="15" r:id="rId15"/>
    <sheet name="11a Auto Liab.-Net Loss &amp; LAE" sheetId="17" r:id="rId16"/>
    <sheet name="11b G&amp;P Liab.-Net Loss &amp; LAE" sheetId="23" r:id="rId17"/>
    <sheet name="11c Prof. Liab. Net Loss &amp; LAE" sheetId="24" r:id="rId18"/>
    <sheet name="11d Other Liab. Net Loss &amp; LAE" sheetId="18" r:id="rId19"/>
    <sheet name="11e WC Net Loss &amp; LAE" sheetId="19" r:id="rId20"/>
    <sheet name="11f Other Lines Net Loss &amp; LAE" sheetId="20" r:id="rId21"/>
    <sheet name="12 Summary Loss Development" sheetId="21" r:id="rId22"/>
    <sheet name="12a Auto Liab. Loss Dev." sheetId="25" r:id="rId23"/>
    <sheet name="12b G&amp;P Liab. Loss Dev." sheetId="26" r:id="rId24"/>
    <sheet name="12c Prof. Liab. Loss Dev." sheetId="29" r:id="rId25"/>
    <sheet name="12d Other Liab. Loss Dev." sheetId="31" r:id="rId26"/>
    <sheet name="12e WC Liab. Loss Dev." sheetId="34" r:id="rId27"/>
    <sheet name="12f All Other Lines Loss Dev." sheetId="35" r:id="rId28"/>
    <sheet name="13 Investment Schedule" sheetId="32" r:id="rId29"/>
    <sheet name="14 Check List" sheetId="33" r:id="rId30"/>
  </sheets>
  <calcPr calcId="191029" iterate="1" iterateCount="2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1" l="1"/>
  <c r="C9" i="21"/>
  <c r="D9" i="21"/>
  <c r="E9" i="21"/>
  <c r="F9" i="21"/>
  <c r="A34" i="3"/>
  <c r="F34" i="7"/>
  <c r="J11" i="35" l="1"/>
  <c r="J10" i="35"/>
  <c r="J9" i="35"/>
  <c r="J11" i="34"/>
  <c r="J10" i="34"/>
  <c r="J9" i="34"/>
  <c r="J11" i="31"/>
  <c r="J10" i="31"/>
  <c r="J9" i="31"/>
  <c r="J11" i="29"/>
  <c r="J10" i="29"/>
  <c r="J9" i="29"/>
  <c r="J11" i="26"/>
  <c r="J10" i="26"/>
  <c r="J9" i="26"/>
  <c r="J11" i="25"/>
  <c r="J10" i="25"/>
  <c r="J9" i="25"/>
  <c r="F13" i="21" l="1"/>
  <c r="E28" i="14" l="1"/>
  <c r="H28" i="14" s="1"/>
  <c r="E29" i="14"/>
  <c r="H29" i="14" s="1"/>
  <c r="E30" i="14"/>
  <c r="H30" i="14" s="1"/>
  <c r="E31" i="14"/>
  <c r="H31" i="14" s="1"/>
  <c r="E32" i="14"/>
  <c r="H32" i="14" s="1"/>
  <c r="E27" i="14"/>
  <c r="H27" i="14" s="1"/>
  <c r="E13" i="14"/>
  <c r="H13" i="14" s="1"/>
  <c r="E14" i="14"/>
  <c r="H14" i="14" s="1"/>
  <c r="E15" i="14"/>
  <c r="H15" i="14" s="1"/>
  <c r="E16" i="14"/>
  <c r="H16" i="14" s="1"/>
  <c r="E17" i="14"/>
  <c r="H17" i="14" s="1"/>
  <c r="E12" i="14"/>
  <c r="H12" i="14" s="1"/>
  <c r="C10" i="33" l="1"/>
  <c r="A1" i="14" l="1"/>
  <c r="H18" i="14"/>
  <c r="F13" i="7" s="1"/>
  <c r="G18" i="14"/>
  <c r="G11" i="6" s="1"/>
  <c r="F18" i="14"/>
  <c r="E18" i="14"/>
  <c r="D18" i="14"/>
  <c r="C18" i="14"/>
  <c r="B18" i="14"/>
  <c r="B33" i="14"/>
  <c r="C33" i="14"/>
  <c r="D33" i="14"/>
  <c r="E33" i="14"/>
  <c r="F33" i="14"/>
  <c r="G33" i="14"/>
  <c r="G12" i="6" s="1"/>
  <c r="H33" i="14"/>
  <c r="F14" i="7" s="1"/>
  <c r="L32" i="11"/>
  <c r="F17" i="6" s="1"/>
  <c r="C13" i="33" s="1"/>
  <c r="K32" i="11"/>
  <c r="I32" i="11"/>
  <c r="H32" i="11"/>
  <c r="F32" i="11"/>
  <c r="E32" i="11"/>
  <c r="C32" i="11"/>
  <c r="A30" i="3"/>
  <c r="C16" i="33" l="1"/>
  <c r="C15" i="33"/>
  <c r="D33" i="8"/>
  <c r="D36" i="8" s="1"/>
  <c r="C33" i="8"/>
  <c r="C31" i="16"/>
  <c r="C19" i="33" s="1"/>
  <c r="D31" i="16"/>
  <c r="B31" i="16"/>
  <c r="F31" i="12"/>
  <c r="C31" i="12"/>
  <c r="D31" i="12"/>
  <c r="C9" i="33" s="1"/>
  <c r="E31" i="12"/>
  <c r="B31" i="12"/>
  <c r="C8" i="33" s="1"/>
  <c r="G35" i="6"/>
  <c r="F35" i="6"/>
  <c r="G27" i="6"/>
  <c r="G18" i="7"/>
  <c r="G9" i="7"/>
  <c r="F12" i="21"/>
  <c r="E12" i="21"/>
  <c r="F11" i="21"/>
  <c r="J11" i="21" s="1"/>
  <c r="E11" i="21"/>
  <c r="D11" i="21"/>
  <c r="F10" i="21"/>
  <c r="J10" i="21" s="1"/>
  <c r="E10" i="21"/>
  <c r="D10" i="21"/>
  <c r="C10" i="21"/>
  <c r="E33" i="15"/>
  <c r="E32" i="15"/>
  <c r="D32" i="15"/>
  <c r="E31" i="15"/>
  <c r="D31" i="15"/>
  <c r="C31" i="15"/>
  <c r="E30" i="15"/>
  <c r="D30" i="15"/>
  <c r="C30" i="15"/>
  <c r="B30" i="15"/>
  <c r="F31" i="15"/>
  <c r="F32" i="15"/>
  <c r="F33" i="15"/>
  <c r="F34" i="15"/>
  <c r="F30" i="15"/>
  <c r="E23" i="15"/>
  <c r="E22" i="15"/>
  <c r="D22" i="15"/>
  <c r="E21" i="15"/>
  <c r="D21" i="15"/>
  <c r="C21" i="15"/>
  <c r="E20" i="15"/>
  <c r="D20" i="15"/>
  <c r="C20" i="15"/>
  <c r="B20" i="15"/>
  <c r="F21" i="15"/>
  <c r="F22" i="15"/>
  <c r="F23" i="15"/>
  <c r="F24" i="15"/>
  <c r="F20" i="15"/>
  <c r="E13" i="15"/>
  <c r="E12" i="15"/>
  <c r="D12" i="15"/>
  <c r="E11" i="15"/>
  <c r="D11" i="15"/>
  <c r="C11" i="15"/>
  <c r="E10" i="15"/>
  <c r="D10" i="15"/>
  <c r="C10" i="15"/>
  <c r="B10" i="15"/>
  <c r="F12" i="15"/>
  <c r="F13" i="15"/>
  <c r="F14" i="15"/>
  <c r="F11" i="15"/>
  <c r="F10" i="15"/>
  <c r="G12" i="35"/>
  <c r="H11" i="35"/>
  <c r="G11" i="35"/>
  <c r="H10" i="35"/>
  <c r="G10" i="35"/>
  <c r="H9" i="35"/>
  <c r="G9" i="35"/>
  <c r="G12" i="34"/>
  <c r="H11" i="34"/>
  <c r="G11" i="34"/>
  <c r="H10" i="34"/>
  <c r="G10" i="34"/>
  <c r="H9" i="34"/>
  <c r="G9" i="34"/>
  <c r="G12" i="31"/>
  <c r="H11" i="31"/>
  <c r="G11" i="31"/>
  <c r="H10" i="31"/>
  <c r="G10" i="31"/>
  <c r="H9" i="31"/>
  <c r="G9" i="31"/>
  <c r="G12" i="29"/>
  <c r="H11" i="29"/>
  <c r="G11" i="29"/>
  <c r="H10" i="29"/>
  <c r="G10" i="29"/>
  <c r="H9" i="29"/>
  <c r="G9" i="29"/>
  <c r="G12" i="26"/>
  <c r="H11" i="26"/>
  <c r="G11" i="26"/>
  <c r="H10" i="26"/>
  <c r="G10" i="26"/>
  <c r="H9" i="26"/>
  <c r="G9" i="26"/>
  <c r="G12" i="25"/>
  <c r="H11" i="25"/>
  <c r="G11" i="25"/>
  <c r="H10" i="25"/>
  <c r="G10" i="25"/>
  <c r="H9" i="25"/>
  <c r="G9" i="25"/>
  <c r="G11" i="7" l="1"/>
  <c r="G19" i="7" s="1"/>
  <c r="I12" i="31"/>
  <c r="J12" i="31" s="1"/>
  <c r="I12" i="21"/>
  <c r="I12" i="34"/>
  <c r="J12" i="34" s="1"/>
  <c r="I12" i="29"/>
  <c r="J12" i="29" s="1"/>
  <c r="I12" i="26"/>
  <c r="J12" i="26" s="1"/>
  <c r="I12" i="25"/>
  <c r="J12" i="25" s="1"/>
  <c r="I12" i="35"/>
  <c r="J12" i="35" s="1"/>
  <c r="C36" i="8"/>
  <c r="F16" i="7"/>
  <c r="F18" i="7" s="1"/>
  <c r="J12" i="21"/>
  <c r="F11" i="6"/>
  <c r="F27" i="6" s="1"/>
  <c r="F36" i="6" s="1"/>
  <c r="G10" i="21"/>
  <c r="G14" i="25"/>
  <c r="H14" i="34"/>
  <c r="H10" i="21"/>
  <c r="G14" i="29"/>
  <c r="H11" i="21"/>
  <c r="H14" i="29"/>
  <c r="H14" i="31"/>
  <c r="G36" i="6"/>
  <c r="H14" i="25"/>
  <c r="G14" i="35"/>
  <c r="H14" i="26"/>
  <c r="G14" i="31"/>
  <c r="G9" i="21"/>
  <c r="G14" i="26"/>
  <c r="G14" i="34"/>
  <c r="H14" i="35"/>
  <c r="G12" i="21"/>
  <c r="G11" i="21"/>
  <c r="H9" i="21"/>
  <c r="A3" i="35"/>
  <c r="A2" i="35"/>
  <c r="A1" i="35"/>
  <c r="A3" i="34"/>
  <c r="A2" i="34"/>
  <c r="A1" i="34"/>
  <c r="A3" i="31"/>
  <c r="A2" i="31"/>
  <c r="A1" i="31"/>
  <c r="A3" i="29"/>
  <c r="A2" i="29"/>
  <c r="A1" i="29"/>
  <c r="A3" i="26"/>
  <c r="A2" i="26"/>
  <c r="A1" i="26"/>
  <c r="A3" i="25"/>
  <c r="A2" i="25"/>
  <c r="A1" i="25"/>
  <c r="A2" i="21"/>
  <c r="A3" i="21"/>
  <c r="G24" i="7" l="1"/>
  <c r="G27" i="7" s="1"/>
  <c r="G33" i="7" s="1"/>
  <c r="G46" i="7" s="1"/>
  <c r="F32" i="7" s="1"/>
  <c r="C18" i="33" s="1"/>
  <c r="H14" i="21"/>
  <c r="G14" i="21"/>
  <c r="A3" i="11"/>
  <c r="A2" i="11"/>
  <c r="A1" i="11"/>
  <c r="A3" i="32" l="1"/>
  <c r="A2" i="32"/>
  <c r="A1" i="32"/>
  <c r="A1" i="16"/>
  <c r="F33" i="13" l="1"/>
  <c r="C33" i="33" s="1"/>
  <c r="F34" i="13"/>
  <c r="C34" i="33" s="1"/>
  <c r="F35" i="13"/>
  <c r="C35" i="33" s="1"/>
  <c r="F36" i="13"/>
  <c r="C36" i="33" s="1"/>
  <c r="F37" i="13"/>
  <c r="C37" i="33" s="1"/>
  <c r="F32" i="13"/>
  <c r="C32" i="33" s="1"/>
  <c r="A2" i="13"/>
  <c r="A3" i="13"/>
  <c r="A1" i="13"/>
  <c r="F16" i="13"/>
  <c r="F17" i="13"/>
  <c r="F18" i="13"/>
  <c r="F19" i="13"/>
  <c r="F20" i="13"/>
  <c r="F15" i="13"/>
  <c r="C20" i="33" s="1"/>
  <c r="B21" i="13"/>
  <c r="C5" i="33" s="1"/>
  <c r="C21" i="13"/>
  <c r="D21" i="13"/>
  <c r="E21" i="13"/>
  <c r="E38" i="13"/>
  <c r="D38" i="13"/>
  <c r="C38" i="13"/>
  <c r="B38" i="13"/>
  <c r="C6" i="33" l="1"/>
  <c r="C22" i="33"/>
  <c r="C21" i="33"/>
  <c r="C25" i="33"/>
  <c r="C23" i="33"/>
  <c r="C7" i="33"/>
  <c r="C24" i="33"/>
  <c r="C26" i="33"/>
  <c r="C28" i="33"/>
  <c r="C29" i="33"/>
  <c r="C31" i="33"/>
  <c r="C27" i="33"/>
  <c r="C30" i="33"/>
  <c r="F21" i="13"/>
  <c r="F38" i="13"/>
  <c r="A1" i="21" l="1"/>
  <c r="A3" i="20"/>
  <c r="A2" i="20"/>
  <c r="A1" i="20"/>
  <c r="A3" i="19"/>
  <c r="A2" i="19"/>
  <c r="A1" i="19"/>
  <c r="A3" i="18"/>
  <c r="A2" i="18"/>
  <c r="A1" i="18"/>
  <c r="A3" i="24"/>
  <c r="A2" i="24"/>
  <c r="A1" i="24"/>
  <c r="A3" i="23"/>
  <c r="A2" i="23"/>
  <c r="A1" i="23"/>
  <c r="A3" i="17"/>
  <c r="A2" i="17"/>
  <c r="A1" i="17"/>
  <c r="A3" i="15"/>
  <c r="A2" i="15"/>
  <c r="A1" i="15"/>
  <c r="A3" i="14"/>
  <c r="A2" i="14"/>
  <c r="A3" i="16"/>
  <c r="A2" i="16"/>
  <c r="A1" i="12"/>
  <c r="A2" i="12"/>
  <c r="A3" i="12"/>
  <c r="A3" i="2"/>
  <c r="A2" i="2"/>
  <c r="A1" i="2"/>
  <c r="J14" i="11"/>
  <c r="M14" i="11" s="1"/>
  <c r="J15" i="11"/>
  <c r="M15" i="11" s="1"/>
  <c r="J16" i="11"/>
  <c r="M16" i="11" s="1"/>
  <c r="J17" i="11"/>
  <c r="M17" i="11" s="1"/>
  <c r="J18" i="11"/>
  <c r="M18" i="11" s="1"/>
  <c r="J19" i="11"/>
  <c r="M19" i="11" s="1"/>
  <c r="J13" i="11"/>
  <c r="J32" i="11" l="1"/>
  <c r="F7" i="7" s="1"/>
  <c r="M13" i="11"/>
  <c r="M32" i="11" s="1"/>
  <c r="A3" i="7"/>
  <c r="A2" i="7"/>
  <c r="A1" i="7"/>
  <c r="A3" i="6"/>
  <c r="A2" i="6"/>
  <c r="A1" i="6"/>
  <c r="J9" i="21" l="1"/>
  <c r="I13" i="34"/>
  <c r="J13" i="34" s="1"/>
  <c r="I13" i="29"/>
  <c r="J13" i="29" s="1"/>
  <c r="I13" i="25"/>
  <c r="J13" i="25" s="1"/>
  <c r="I13" i="21"/>
  <c r="J13" i="21" s="1"/>
  <c r="I13" i="35"/>
  <c r="J13" i="35" s="1"/>
  <c r="I13" i="31"/>
  <c r="J13" i="31" s="1"/>
  <c r="I13" i="26"/>
  <c r="J13" i="26" s="1"/>
  <c r="I31" i="14"/>
  <c r="I32" i="14"/>
  <c r="I30" i="14"/>
  <c r="I28" i="14"/>
  <c r="I27" i="14"/>
  <c r="I29" i="14"/>
  <c r="I33" i="14"/>
  <c r="I17" i="14"/>
  <c r="I13" i="14"/>
  <c r="I16" i="14"/>
  <c r="I12" i="14"/>
  <c r="I15" i="14"/>
  <c r="I14" i="14"/>
  <c r="I18" i="14"/>
  <c r="F9" i="7"/>
  <c r="C14" i="33"/>
  <c r="A3" i="8"/>
  <c r="A2" i="8"/>
  <c r="A1" i="8"/>
  <c r="F11" i="7" l="1"/>
  <c r="F19" i="7" s="1"/>
  <c r="C38" i="33"/>
  <c r="A3" i="9"/>
  <c r="A2" i="9"/>
  <c r="A1" i="9"/>
  <c r="G18" i="9"/>
  <c r="G34" i="9" s="1"/>
  <c r="F18" i="9"/>
  <c r="F34" i="9" s="1"/>
  <c r="C4" i="33" s="1"/>
  <c r="F24" i="7" l="1"/>
  <c r="F27" i="7" s="1"/>
  <c r="F33" i="7" s="1"/>
  <c r="F46" i="7" s="1"/>
  <c r="C11" i="33" s="1"/>
  <c r="C17" i="33" l="1"/>
</calcChain>
</file>

<file path=xl/sharedStrings.xml><?xml version="1.0" encoding="utf-8"?>
<sst xmlns="http://schemas.openxmlformats.org/spreadsheetml/2006/main" count="784" uniqueCount="444">
  <si>
    <t xml:space="preserve"> MONTANA</t>
  </si>
  <si>
    <t>CAPTIVE INSURANCE COMPANY</t>
  </si>
  <si>
    <t>ANNUAL REPORT</t>
  </si>
  <si>
    <t>(Name of Captive Insurer)</t>
  </si>
  <si>
    <t>(For Period Ending)</t>
  </si>
  <si>
    <t xml:space="preserve">                       Not to be used for Captive Risk Retention Groups.</t>
  </si>
  <si>
    <t xml:space="preserve">6.6.6810 ARM – Examined by CPA in accordance with GAAP. </t>
  </si>
  <si>
    <t>Table of Contents</t>
  </si>
  <si>
    <t>Balance Sheet (Assets)</t>
  </si>
  <si>
    <t>Balance Sheet (Liability, Capital and Surplus)</t>
  </si>
  <si>
    <t>Statement of Income, Capital and Surplus Account</t>
  </si>
  <si>
    <t>Exhibit of Expenses</t>
  </si>
  <si>
    <t>Questionnaire</t>
  </si>
  <si>
    <t>Premium Schedule</t>
  </si>
  <si>
    <t>Reinsurance Ceded</t>
  </si>
  <si>
    <t>Reinsurance Assumed</t>
  </si>
  <si>
    <t>Unpaid Losses &amp; LAE</t>
  </si>
  <si>
    <t>Losses &amp; LAE Paid and Incurred</t>
  </si>
  <si>
    <t>Automobile Liability Loss Development</t>
  </si>
  <si>
    <t>General &amp; Product Liability Loss Development</t>
  </si>
  <si>
    <t>Professional Liabilities Loss Development</t>
  </si>
  <si>
    <t>Other Liability Loss Development</t>
  </si>
  <si>
    <t>Excess Workers’ Compensation Loss Development</t>
  </si>
  <si>
    <t>All Other Lines Loss Development</t>
  </si>
  <si>
    <t>Investment Schedule</t>
  </si>
  <si>
    <t>Check List</t>
  </si>
  <si>
    <t>6a</t>
  </si>
  <si>
    <t>6b</t>
  </si>
  <si>
    <t>Questionnaire (Continued)</t>
  </si>
  <si>
    <t>MONTANA CAPTIVE INSURANCE COMPANY ANNUAL REPORT</t>
  </si>
  <si>
    <t xml:space="preserve">Organized under the laws of the state of </t>
  </si>
  <si>
    <t>Incorporated (Date)</t>
  </si>
  <si>
    <t>Commenced Business (Date)</t>
  </si>
  <si>
    <t>Montana Home Office Address</t>
  </si>
  <si>
    <t>Main Administrative Office or Business Office Address</t>
  </si>
  <si>
    <t>Mailing Address</t>
  </si>
  <si>
    <t>Contact Person, Phone Number &amp; Address*</t>
  </si>
  <si>
    <t>OFFICERS**</t>
  </si>
  <si>
    <t>DIRECTORS**</t>
  </si>
  <si>
    <t>*   Or corresponding person having charge of the accounts of the insurer.</t>
  </si>
  <si>
    <t>** Show full name and indicate by number sign (#) those officers and directors who did not occupy the indicated position in the previous annual statement.  If new, complete Biographical Affidavit.</t>
  </si>
  <si>
    <t>INSERT COMPANY NAME</t>
  </si>
  <si>
    <t>President</t>
  </si>
  <si>
    <t xml:space="preserve">Secretary </t>
  </si>
  <si>
    <t xml:space="preserve">Treasurer </t>
  </si>
  <si>
    <t xml:space="preserve">Vice President </t>
  </si>
  <si>
    <t>Signature of Notary  ________________________________</t>
  </si>
  <si>
    <t>Notary Public for the state of _________________________</t>
  </si>
  <si>
    <t>Residing at________________________________________</t>
  </si>
  <si>
    <t>My Commission Expires______________________________</t>
  </si>
  <si>
    <t>BALANCE SHEET</t>
  </si>
  <si>
    <t>ASSETS</t>
  </si>
  <si>
    <t xml:space="preserve"> </t>
  </si>
  <si>
    <t xml:space="preserve">     a)</t>
  </si>
  <si>
    <t xml:space="preserve">     b)</t>
  </si>
  <si>
    <t xml:space="preserve"> 7. Investment Income Due and Accrued</t>
  </si>
  <si>
    <t xml:space="preserve"> 8. Accounts and Premiums Receivable</t>
  </si>
  <si>
    <t xml:space="preserve"> 9. Investments In and Advances to Affiliates</t>
  </si>
  <si>
    <t xml:space="preserve">     c)</t>
  </si>
  <si>
    <r>
      <t xml:space="preserve"> 6. Subtotal, Cash and Invested Assets </t>
    </r>
    <r>
      <rPr>
        <i/>
        <sz val="10"/>
        <rFont val="Tahoma"/>
        <family val="2"/>
      </rPr>
      <t>(lines 1 to 5)</t>
    </r>
  </si>
  <si>
    <t xml:space="preserve"> 1. *Bonds</t>
  </si>
  <si>
    <t xml:space="preserve"> 2. *Stocks</t>
  </si>
  <si>
    <t xml:space="preserve"> 3. *Cash</t>
  </si>
  <si>
    <t xml:space="preserve"> 4. *Savings and Certificate of Deposit</t>
  </si>
  <si>
    <t xml:space="preserve"> 5. *Other Invested Assets</t>
  </si>
  <si>
    <t>10. Reinsurance Recoverable on Unpaid Losses &amp; LAE</t>
  </si>
  <si>
    <t>11. Reinsurance Recoverable on Paid Losses &amp; LAE</t>
  </si>
  <si>
    <t>12. Funds Held By Ceding Companies</t>
  </si>
  <si>
    <t>13. Prepaid Reinsurance Premiums</t>
  </si>
  <si>
    <t>15. Letters of Credit</t>
  </si>
  <si>
    <t>14. Deposits With Reinsurer</t>
  </si>
  <si>
    <t>16. Other Assets</t>
  </si>
  <si>
    <t xml:space="preserve">     a)  </t>
  </si>
  <si>
    <t xml:space="preserve">     b)  </t>
  </si>
  <si>
    <t xml:space="preserve">   Actuarial fees</t>
  </si>
  <si>
    <t xml:space="preserve">   Agent commissions</t>
  </si>
  <si>
    <t xml:space="preserve">   Audit, tax and accounting fees</t>
  </si>
  <si>
    <t xml:space="preserve">   Bank service charges</t>
  </si>
  <si>
    <t xml:space="preserve">  Captive management services</t>
  </si>
  <si>
    <t xml:space="preserve">  Ceding commissions</t>
  </si>
  <si>
    <t xml:space="preserve">  Claims management services</t>
  </si>
  <si>
    <t xml:space="preserve">  Director fees</t>
  </si>
  <si>
    <t xml:space="preserve">  Dues and subscriptions</t>
  </si>
  <si>
    <t xml:space="preserve"> Insurance expenses    </t>
  </si>
  <si>
    <t xml:space="preserve"> Legal fees</t>
  </si>
  <si>
    <t xml:space="preserve"> Marketing expenses</t>
  </si>
  <si>
    <t xml:space="preserve"> Meetings and seminars</t>
  </si>
  <si>
    <t xml:space="preserve"> Office supplies </t>
  </si>
  <si>
    <t xml:space="preserve"> Other professional fees</t>
  </si>
  <si>
    <t xml:space="preserve"> Rent and rent related items</t>
  </si>
  <si>
    <t xml:space="preserve"> Salaries</t>
  </si>
  <si>
    <t xml:space="preserve"> Taxes, licenses and fees</t>
  </si>
  <si>
    <t xml:space="preserve"> Travel and travel related items</t>
  </si>
  <si>
    <t xml:space="preserve"> Write-ins for miscellaneous expenses</t>
  </si>
  <si>
    <t>Year Ending:</t>
  </si>
  <si>
    <t xml:space="preserve"> Change in deferred acquisition costs</t>
  </si>
  <si>
    <t xml:space="preserve"> Total Expenses Incurred (lines 1 through 21)</t>
  </si>
  <si>
    <t xml:space="preserve"> Less unpaid expenses – current year (page 3 lines 21 and 22)</t>
  </si>
  <si>
    <t xml:space="preserve"> Plus unpaid expenses – prior year (page 3 lines 21 and 22)</t>
  </si>
  <si>
    <t xml:space="preserve"> Net Expenses Paid (line 22 minus line 23 plus line 24)</t>
  </si>
  <si>
    <t>Class</t>
  </si>
  <si>
    <t>Number Shares Authorized</t>
  </si>
  <si>
    <t>Number Shares Outstanding</t>
  </si>
  <si>
    <t>Par Value</t>
  </si>
  <si>
    <t>Preferred</t>
  </si>
  <si>
    <t>Common</t>
  </si>
  <si>
    <t xml:space="preserve">Name and address of approved manager (including firm name) </t>
  </si>
  <si>
    <t xml:space="preserve">Name and address of approved actuary (including firm name) </t>
  </si>
  <si>
    <t xml:space="preserve">Name and address of approved independent CPA (including firm name) </t>
  </si>
  <si>
    <t>Aggregate</t>
  </si>
  <si>
    <t xml:space="preserve">If yes, by what amount?  </t>
  </si>
  <si>
    <t>Have all assets been valued in accordance with GAAP or SAP as applicable?</t>
  </si>
  <si>
    <t>If no, please explain.</t>
  </si>
  <si>
    <t xml:space="preserve">Have losses been discounted? </t>
  </si>
  <si>
    <t xml:space="preserve">If yes, what interest rate was used? </t>
  </si>
  <si>
    <t xml:space="preserve">What was the total amount of the discount? </t>
  </si>
  <si>
    <t xml:space="preserve">Have all transactions of the captive of which notice was received at the home office on or before the close of </t>
  </si>
  <si>
    <t xml:space="preserve">business on the date shown been truthfully and accurately entered on its books? </t>
  </si>
  <si>
    <t xml:space="preserve">Has the company adopted a yearly conflict of interest procedure for officers, directors, and key employees </t>
  </si>
  <si>
    <t xml:space="preserve">Has any change been made during the year of this statement in the Articles of Incorporation, by-laws </t>
  </si>
  <si>
    <t>or articles of association?</t>
  </si>
  <si>
    <t>as required by ARM 6.6.6808?</t>
  </si>
  <si>
    <t xml:space="preserve">           Per occurrence</t>
  </si>
  <si>
    <t xml:space="preserve">Has the “net” aggregate increased over last years? </t>
  </si>
  <si>
    <t>17. Losses</t>
  </si>
  <si>
    <t>18. Loss Adjustment Expenses</t>
  </si>
  <si>
    <t>19. Reinsurance Payable on Paid Losses &amp; LAE</t>
  </si>
  <si>
    <t>20. Deposits Held Pursuant to Insurance Contracts</t>
  </si>
  <si>
    <t>21. Commissions, Expenses and Fees</t>
  </si>
  <si>
    <t>22. Taxes Payable</t>
  </si>
  <si>
    <t>23. Unearned Premium</t>
  </si>
  <si>
    <t>24.  Reinsurance Balance Payable</t>
  </si>
  <si>
    <t>25. Loans and Notes Payable</t>
  </si>
  <si>
    <t>26. Amounts Due to Affiliates</t>
  </si>
  <si>
    <t>27. Funds Held Under Reinsurance Contracts</t>
  </si>
  <si>
    <t>28. Dividends Payable</t>
  </si>
  <si>
    <t>29. Other Liabilities</t>
  </si>
  <si>
    <t xml:space="preserve">       a)</t>
  </si>
  <si>
    <t xml:space="preserve">       b)</t>
  </si>
  <si>
    <t xml:space="preserve">       c)</t>
  </si>
  <si>
    <r>
      <t xml:space="preserve">30.  </t>
    </r>
    <r>
      <rPr>
        <b/>
        <sz val="10"/>
        <rFont val="Tahoma"/>
        <family val="2"/>
      </rPr>
      <t>Total Liabilities</t>
    </r>
  </si>
  <si>
    <t>31.  Capital and Surplus:</t>
  </si>
  <si>
    <t xml:space="preserve">       a) Paid in Capital (Par Value)_________________</t>
  </si>
  <si>
    <t xml:space="preserve">       b) Contributed Surplus______________________</t>
  </si>
  <si>
    <t xml:space="preserve">       c) Unrealized Gain (Loss) on Investments_______</t>
  </si>
  <si>
    <t xml:space="preserve">       d)_______________________________________</t>
  </si>
  <si>
    <t>32. Surplus (Accumulated Earnings)</t>
  </si>
  <si>
    <r>
      <t xml:space="preserve">33.  </t>
    </r>
    <r>
      <rPr>
        <b/>
        <sz val="10"/>
        <rFont val="Tahoma"/>
        <family val="2"/>
      </rPr>
      <t>Total Capital and Surplus</t>
    </r>
  </si>
  <si>
    <r>
      <t xml:space="preserve">34. </t>
    </r>
    <r>
      <rPr>
        <b/>
        <sz val="10"/>
        <rFont val="Tahoma"/>
        <family val="2"/>
      </rPr>
      <t>Total</t>
    </r>
  </si>
  <si>
    <t>LIABILITIES, CAPITAL AND SURPLUS</t>
  </si>
  <si>
    <t>CAPITAL AND SURPLUS ACCOUNTS</t>
  </si>
  <si>
    <t>STATEMENT OF INCOME</t>
  </si>
  <si>
    <t>20. Capital &amp; Surplus, end of previous year</t>
  </si>
  <si>
    <t>21. Net Income</t>
  </si>
  <si>
    <t>23. Capital Changes:</t>
  </si>
  <si>
    <t xml:space="preserve">     a) Paid in</t>
  </si>
  <si>
    <t xml:space="preserve">     c) Transferred to Surplus</t>
  </si>
  <si>
    <t>24. Surplus Adjustments:</t>
  </si>
  <si>
    <t xml:space="preserve">     c) Transferred from Surplus</t>
  </si>
  <si>
    <t>26. Other:</t>
  </si>
  <si>
    <r>
      <t xml:space="preserve">17. Total Assets </t>
    </r>
    <r>
      <rPr>
        <b/>
        <i/>
        <sz val="10"/>
        <rFont val="Tahoma"/>
        <family val="2"/>
      </rPr>
      <t>(lines 6 to 16)</t>
    </r>
  </si>
  <si>
    <r>
      <t xml:space="preserve">     b) Transferred from Surplus</t>
    </r>
    <r>
      <rPr>
        <i/>
        <sz val="9"/>
        <rFont val="Tahoma"/>
        <family val="2"/>
      </rPr>
      <t xml:space="preserve"> (Stock Dividend)</t>
    </r>
  </si>
  <si>
    <r>
      <t xml:space="preserve">     b) Transferred to Capital </t>
    </r>
    <r>
      <rPr>
        <i/>
        <sz val="9"/>
        <rFont val="Tahoma"/>
        <family val="2"/>
      </rPr>
      <t>(Stock Dividend)</t>
    </r>
  </si>
  <si>
    <r>
      <t>25. Dividends</t>
    </r>
    <r>
      <rPr>
        <i/>
        <sz val="9"/>
        <rFont val="Tahoma"/>
        <family val="2"/>
      </rPr>
      <t xml:space="preserve"> to Stockholders</t>
    </r>
  </si>
  <si>
    <t xml:space="preserve"> 2. Net (Increase) Decrease In Unearned Premiums</t>
  </si>
  <si>
    <t xml:space="preserve"> 4. Other Insurance Income</t>
  </si>
  <si>
    <t>Underwriting Income:</t>
  </si>
  <si>
    <t xml:space="preserve"> 3. Net Premiums Earned (lines 1 and 2)</t>
  </si>
  <si>
    <t>Underwriting Expenses:</t>
  </si>
  <si>
    <t xml:space="preserve"> 6. Net Losses Incurred</t>
  </si>
  <si>
    <t xml:space="preserve"> 7. Net Loss Adjustment Expenses Incurred</t>
  </si>
  <si>
    <t xml:space="preserve"> 8. Commisions and Brokerage</t>
  </si>
  <si>
    <r>
      <t xml:space="preserve">11.  Total Underwriting Expenses </t>
    </r>
    <r>
      <rPr>
        <sz val="10"/>
        <rFont val="Tahoma"/>
        <family val="2"/>
      </rPr>
      <t>(lines 6 through 10)</t>
    </r>
  </si>
  <si>
    <r>
      <t xml:space="preserve"> 5.  </t>
    </r>
    <r>
      <rPr>
        <b/>
        <sz val="10"/>
        <rFont val="Tahoma"/>
        <family val="2"/>
      </rPr>
      <t>Total Income</t>
    </r>
    <r>
      <rPr>
        <sz val="10"/>
        <rFont val="Tahoma"/>
        <family val="2"/>
      </rPr>
      <t>(lines 3 and 4)</t>
    </r>
  </si>
  <si>
    <r>
      <t xml:space="preserve">12.  Underwriting Profit (Loss) </t>
    </r>
    <r>
      <rPr>
        <sz val="10"/>
        <rFont val="Tahoma"/>
        <family val="2"/>
      </rPr>
      <t>(line 5 minus line 11)</t>
    </r>
  </si>
  <si>
    <t>13. Investment Income - Net</t>
  </si>
  <si>
    <t>14. Other Income</t>
  </si>
  <si>
    <t>15. Other Expenses</t>
  </si>
  <si>
    <t>17. Dividends to Policyholders</t>
  </si>
  <si>
    <t>18. Taxes</t>
  </si>
  <si>
    <r>
      <t xml:space="preserve">19.  Net Income </t>
    </r>
    <r>
      <rPr>
        <sz val="10"/>
        <rFont val="Tahoma"/>
        <family val="2"/>
      </rPr>
      <t>(line 16 minus lines 17 and 18)</t>
    </r>
  </si>
  <si>
    <t>PREMIUM SCHEDULE</t>
  </si>
  <si>
    <t>LINES OF BUSINESS</t>
  </si>
  <si>
    <t xml:space="preserve">Affiliated </t>
  </si>
  <si>
    <t>Unaffiliated</t>
  </si>
  <si>
    <t>Affiliated</t>
  </si>
  <si>
    <t>1.  Automobile Liability</t>
  </si>
  <si>
    <t>2.  General &amp; Product Liability</t>
  </si>
  <si>
    <t>3.  Professional Liability</t>
  </si>
  <si>
    <t>4.  Other Liablility</t>
  </si>
  <si>
    <t>TOTAL</t>
  </si>
  <si>
    <t>5. Excess Workers' Compensation</t>
  </si>
  <si>
    <t>Describe below the other lines of business included in line 6:</t>
  </si>
  <si>
    <t>6. All Other Lines</t>
  </si>
  <si>
    <t>(p.4, line 1)</t>
  </si>
  <si>
    <t>EXHIBIT OF EXPENSES</t>
  </si>
  <si>
    <t>Questionnaire (continued)</t>
  </si>
  <si>
    <t>If yes, attach a description of the transactions as a supplement to this filing.</t>
  </si>
  <si>
    <t>_______________________________________________________________________________</t>
  </si>
  <si>
    <t>If yes, why? ____________________________________________________________________</t>
  </si>
  <si>
    <t>Provider</t>
  </si>
  <si>
    <t>___________________________________________________________________</t>
  </si>
  <si>
    <t>Function(s)</t>
  </si>
  <si>
    <t xml:space="preserve"> Has the company entered into any financial insurance or financial reinsurance contracts? ______</t>
  </si>
  <si>
    <t>Does the company issue assessable policies? __________________________________________</t>
  </si>
  <si>
    <t>Has the company changed its auditors or actuaries from the previous years? ________________</t>
  </si>
  <si>
    <t xml:space="preserve">Where there any outstanding surplus notes during the year? __________.  </t>
  </si>
  <si>
    <t>If yes, the amount of accrued interest not recorded on the balance sheet is _______________.</t>
  </si>
  <si>
    <t>Were any of the assets of the company pledged as collateral at any time during the year?</t>
  </si>
  <si>
    <t>(Ignore assets pledged as security for ceding  insurers) _________________________________________</t>
  </si>
  <si>
    <t xml:space="preserve">What other services does the approved independent CPA firm provide to the Captive or Parent Corporation. </t>
  </si>
  <si>
    <t>____________________________________________________________________</t>
  </si>
  <si>
    <t>the monthly or quarterly reserves of the Captive? _______________________________</t>
  </si>
  <si>
    <t>Name, State and NAIC# of Reinsurer*</t>
  </si>
  <si>
    <t>Reinsurance Recoverable on Paid &amp; Unpaid Losses &amp; LAE</t>
  </si>
  <si>
    <t>Premium Ceded</t>
  </si>
  <si>
    <t>Affiliates:</t>
  </si>
  <si>
    <t>Non-Affiliates:</t>
  </si>
  <si>
    <t>Total</t>
  </si>
  <si>
    <t>*Authorized companies or unauthorized companies with the Commissioner’s prior approval.</t>
  </si>
  <si>
    <t>Prepaid Reinsurance</t>
  </si>
  <si>
    <t>Amount of Security</t>
  </si>
  <si>
    <t>• Letter of Credit (b)</t>
  </si>
  <si>
    <t>•Trust (c)</t>
  </si>
  <si>
    <t>• Funds Withheld Trust (a)</t>
  </si>
  <si>
    <t>REINSURANCE CEDED</t>
  </si>
  <si>
    <t>REINSURANCE ASSUMED</t>
  </si>
  <si>
    <t>Name, State and NAIC# of Reinsured</t>
  </si>
  <si>
    <t>Reinsurance Payable on Paid &amp; Unpaid Losses &amp; LAE</t>
  </si>
  <si>
    <t>Premium Assumed</t>
  </si>
  <si>
    <t>Unearned Premiums</t>
  </si>
  <si>
    <t>8a</t>
  </si>
  <si>
    <t>8b</t>
  </si>
  <si>
    <t>12b</t>
  </si>
  <si>
    <t xml:space="preserve"> 1. Net Premiums Written (page 7, column 4)</t>
  </si>
  <si>
    <t xml:space="preserve"> 9.  Underwriting Expenses (page 5, line 22)</t>
  </si>
  <si>
    <t>27. Capital &amp; Surplus, end of current year (page 3 BS-L,C,S, line 33)</t>
  </si>
  <si>
    <t>(Pg. 7, Col. 2)</t>
  </si>
  <si>
    <t xml:space="preserve">(Pg. 7,C.3)   </t>
  </si>
  <si>
    <t>Summary –Net Loss and LAE- All Lines of Business</t>
  </si>
  <si>
    <t>11a</t>
  </si>
  <si>
    <t>11b</t>
  </si>
  <si>
    <t>11c</t>
  </si>
  <si>
    <t>11d</t>
  </si>
  <si>
    <t xml:space="preserve">Automobile Liability Net Losses &amp; LAE </t>
  </si>
  <si>
    <t>General &amp; Product Liability Net Losses &amp; LAE</t>
  </si>
  <si>
    <t xml:space="preserve">Professional Liabilities Net Losses &amp; LAE </t>
  </si>
  <si>
    <t xml:space="preserve">Other Liability Net Losses &amp; LAE </t>
  </si>
  <si>
    <t xml:space="preserve">Excess Workers’ Compensation Net Losses &amp; LAE </t>
  </si>
  <si>
    <t xml:space="preserve">All Other Lines Net Losses &amp; LAE </t>
  </si>
  <si>
    <t>11e</t>
  </si>
  <si>
    <t>11f</t>
  </si>
  <si>
    <t xml:space="preserve">12a </t>
  </si>
  <si>
    <t>Summary- Loss Development- All Lines of Business</t>
  </si>
  <si>
    <t xml:space="preserve">12c </t>
  </si>
  <si>
    <t xml:space="preserve">12d </t>
  </si>
  <si>
    <t xml:space="preserve">12e </t>
  </si>
  <si>
    <t xml:space="preserve">12f </t>
  </si>
  <si>
    <t>UNPAID LOSSES &amp; LAE</t>
  </si>
  <si>
    <t>UNPAID LOSSES</t>
  </si>
  <si>
    <t xml:space="preserve"> 1. Automobile Liability</t>
  </si>
  <si>
    <t xml:space="preserve"> 2. General &amp; Product Liability</t>
  </si>
  <si>
    <t xml:space="preserve"> 3. Professional Liability</t>
  </si>
  <si>
    <t xml:space="preserve"> 4. Other Liability</t>
  </si>
  <si>
    <t>TOTALS</t>
  </si>
  <si>
    <t>UNPAID LAE</t>
  </si>
  <si>
    <t xml:space="preserve"> 5. Excess Workers' Compensation</t>
  </si>
  <si>
    <t xml:space="preserve"> 6. All Other Lines</t>
  </si>
  <si>
    <t>(col. 1 + 3 = p.3, line 17)</t>
  </si>
  <si>
    <t>(p.10, col. 5)</t>
  </si>
  <si>
    <t>PAID LOSSES AND LOSS ADJUSTMENT AT END OF YEAR</t>
  </si>
  <si>
    <t>CASE OUTSTANDING LOSSES AND LOSS ADJUSTMENT EXPENSES AT END OF YEAR</t>
  </si>
  <si>
    <t>IBNR LOSSES AND LOSS ADJUSTMENT EXPENSES AT END OF YEAR</t>
  </si>
  <si>
    <t>PAID LOSSES AND LOSS ADJUSTMENT EXPENSES AT END OF YEAR</t>
  </si>
  <si>
    <t>AUTOMOBILE LIABILITY NET LOSSES AND LOSS ADJUSTMENT EXPENSES</t>
  </si>
  <si>
    <t>GENERAL &amp; PRODUCT LIABILITY NET LOSSES AND LOSS ADJUSTMENT EXPENSES</t>
  </si>
  <si>
    <t>PROFESSIONAL LIABILITY NET LOSSES AND LOSS ADJUSTMENT EXPENSES</t>
  </si>
  <si>
    <t>OTHER LIABILITY NET LOSSES AND LOSS ADJUSTMENT EXPENSES</t>
  </si>
  <si>
    <t>EXCESS WORKERS' COMPENSATION NET LOSSES AND LOSS ADJUSTMENT EXPENSES</t>
  </si>
  <si>
    <t>LOSS DEVELOPMENT SUMMARY OF ALL LINES OF BUSINESS</t>
  </si>
  <si>
    <t>NET INCURRED LOSSES AND LOSS EXPENSES REPORTED AT END OF YEAR</t>
  </si>
  <si>
    <t>Net Premiums Earned</t>
  </si>
  <si>
    <t>%Current Year Losses Incurred to Premium Earned</t>
  </si>
  <si>
    <t>(11)</t>
  </si>
  <si>
    <t>(12)</t>
  </si>
  <si>
    <t>(13)</t>
  </si>
  <si>
    <t>ALL OTHER LINES LOSS DEVELOPMENT</t>
  </si>
  <si>
    <t>ALL OTHER LINES NET LOSSES AND LOSS ADJUSTMENT EXPENSES</t>
  </si>
  <si>
    <t>EXCESS WORKERS' COMPENSATION LOSS DEVELOPMENT</t>
  </si>
  <si>
    <t xml:space="preserve">AUTOMOBILE LIABILITY LOSS DEVELOPMENT </t>
  </si>
  <si>
    <t xml:space="preserve">GENERAL &amp; PRODUCT LIABILITY LOSS DEVELOPMENT </t>
  </si>
  <si>
    <t xml:space="preserve">PROFESSIONAL LIABILITY LOSS DEVELOPMENT </t>
  </si>
  <si>
    <t xml:space="preserve">OTHER LIABILITY LOSS DEVELOPMENT </t>
  </si>
  <si>
    <t>INVESTMENT SCHEDULE</t>
  </si>
  <si>
    <t>*Type</t>
  </si>
  <si>
    <t>Cusip #
(If Applicable)</t>
  </si>
  <si>
    <t>Issuer</t>
  </si>
  <si>
    <t>Location Held</t>
  </si>
  <si>
    <t>Cost</t>
  </si>
  <si>
    <t>Market Value</t>
  </si>
  <si>
    <t>Source of Valuation</t>
  </si>
  <si>
    <t>*Include ALL bank accounts.  All investments included as assets on lins 1-5, page 2, need to be individually listed on the schedule.</t>
  </si>
  <si>
    <t>NOTE:  The total of this schedule should match the sum of assets on lines 1-5, page 2.</t>
  </si>
  <si>
    <t>LINE OF BUSINESS</t>
  </si>
  <si>
    <t>*See page 13 for Investment Schedule</t>
  </si>
  <si>
    <t>(1)</t>
  </si>
  <si>
    <t>(2)</t>
  </si>
  <si>
    <t>(3)</t>
  </si>
  <si>
    <t>(4)</t>
  </si>
  <si>
    <t>(5)</t>
  </si>
  <si>
    <t>(6)</t>
  </si>
  <si>
    <t>(7)</t>
  </si>
  <si>
    <t>(8)</t>
  </si>
  <si>
    <t>(9)</t>
  </si>
  <si>
    <t>(10)</t>
  </si>
  <si>
    <t xml:space="preserve"> LOSSES AND LOSS ADJUSTMENT EXPENSES PAID AND INCURRED</t>
  </si>
  <si>
    <t>LOSSES</t>
  </si>
  <si>
    <t xml:space="preserve"> LOSS ADJUSTMENT EXPENSES</t>
  </si>
  <si>
    <t>(16)</t>
  </si>
  <si>
    <t>(15)</t>
  </si>
  <si>
    <t>(14)</t>
  </si>
  <si>
    <t>LAE PAID LESS SALVAGE</t>
  </si>
  <si>
    <t>LOSSES PAID LESS SALVAGE</t>
  </si>
  <si>
    <t>(pg 9, Col. 5)</t>
  </si>
  <si>
    <t>(pg 4, Line 6)</t>
  </si>
  <si>
    <t>(pg 9, Col. 10)</t>
  </si>
  <si>
    <t>(pg 4, Line 7)</t>
  </si>
  <si>
    <r>
      <t xml:space="preserve">(1)
</t>
    </r>
    <r>
      <rPr>
        <u/>
        <sz val="9"/>
        <rFont val="Tahoma"/>
        <family val="2"/>
      </rPr>
      <t>DIRECT BUSINESS</t>
    </r>
  </si>
  <si>
    <r>
      <t>(2)</t>
    </r>
    <r>
      <rPr>
        <u/>
        <sz val="9"/>
        <rFont val="Tahoma"/>
        <family val="2"/>
      </rPr>
      <t xml:space="preserve">
REINSURANCE
ASSUMED</t>
    </r>
  </si>
  <si>
    <r>
      <t xml:space="preserve">(3)
</t>
    </r>
    <r>
      <rPr>
        <u/>
        <sz val="9"/>
        <rFont val="Tahoma"/>
        <family val="2"/>
      </rPr>
      <t>REINSURANCE CEDED</t>
    </r>
  </si>
  <si>
    <r>
      <t xml:space="preserve">(4)
</t>
    </r>
    <r>
      <rPr>
        <u/>
        <sz val="9"/>
        <rFont val="Tahoma"/>
        <family val="2"/>
      </rPr>
      <t>NET 
PREMIUMS
WRITTEN
1+2-3</t>
    </r>
  </si>
  <si>
    <r>
      <t xml:space="preserve">(5)
</t>
    </r>
    <r>
      <rPr>
        <u/>
        <sz val="9"/>
        <rFont val="Tahoma"/>
        <family val="2"/>
      </rPr>
      <t>PRIOR YEAR NET
UNEARNED PREMIUM</t>
    </r>
  </si>
  <si>
    <r>
      <t>(6)</t>
    </r>
    <r>
      <rPr>
        <u/>
        <sz val="9"/>
        <rFont val="Tahoma"/>
        <family val="2"/>
      </rPr>
      <t xml:space="preserve">
CURRENT YEAR NET
UNEARNED PREMIUM</t>
    </r>
  </si>
  <si>
    <r>
      <t xml:space="preserve">(7)
</t>
    </r>
    <r>
      <rPr>
        <u/>
        <sz val="9"/>
        <rFont val="Tahoma"/>
        <family val="2"/>
      </rPr>
      <t>NET 
PREMIUMS
EARNED
4+5-6</t>
    </r>
  </si>
  <si>
    <r>
      <t xml:space="preserve">(1)
</t>
    </r>
    <r>
      <rPr>
        <u/>
        <sz val="10"/>
        <rFont val="Tahoma"/>
        <family val="2"/>
      </rPr>
      <t>CASE BASIS
DIRECT &amp; 
ASSUMED</t>
    </r>
  </si>
  <si>
    <r>
      <t xml:space="preserve">(2)
</t>
    </r>
    <r>
      <rPr>
        <u/>
        <sz val="10"/>
        <rFont val="Tahoma"/>
        <family val="2"/>
      </rPr>
      <t>CASE BASIS
REINSURANCE
CEDED</t>
    </r>
  </si>
  <si>
    <r>
      <t xml:space="preserve">(3)
</t>
    </r>
    <r>
      <rPr>
        <u/>
        <sz val="10"/>
        <rFont val="Tahoma"/>
        <family val="2"/>
      </rPr>
      <t>IBNR
DIRECT &amp; 
ASSUMED</t>
    </r>
  </si>
  <si>
    <r>
      <t xml:space="preserve">(4)
</t>
    </r>
    <r>
      <rPr>
        <u/>
        <sz val="10"/>
        <rFont val="Tahoma"/>
        <family val="2"/>
      </rPr>
      <t>IBNR
REINSURANCE
CEDED</t>
    </r>
  </si>
  <si>
    <r>
      <t xml:space="preserve">(5)
</t>
    </r>
    <r>
      <rPr>
        <u/>
        <sz val="10"/>
        <rFont val="Tahoma"/>
        <family val="2"/>
      </rPr>
      <t>NET LOSSES
UNPAID
1-2+3-4</t>
    </r>
  </si>
  <si>
    <r>
      <t xml:space="preserve">(6)
</t>
    </r>
    <r>
      <rPr>
        <u/>
        <sz val="10"/>
        <rFont val="Tahoma"/>
        <family val="2"/>
      </rPr>
      <t>CASE BASIS
DIRECT &amp; 
ASSUMED</t>
    </r>
  </si>
  <si>
    <r>
      <t xml:space="preserve">(7)
</t>
    </r>
    <r>
      <rPr>
        <u/>
        <sz val="10"/>
        <rFont val="Tahoma"/>
        <family val="2"/>
      </rPr>
      <t>CASE BASIS
REINSURANCE
CEDED</t>
    </r>
  </si>
  <si>
    <r>
      <t xml:space="preserve">(8)
</t>
    </r>
    <r>
      <rPr>
        <u/>
        <sz val="10"/>
        <rFont val="Tahoma"/>
        <family val="2"/>
      </rPr>
      <t>IBNR
DIRECT &amp; 
ASSUMED</t>
    </r>
  </si>
  <si>
    <r>
      <t xml:space="preserve">(9)
</t>
    </r>
    <r>
      <rPr>
        <u/>
        <sz val="10"/>
        <rFont val="Tahoma"/>
        <family val="2"/>
      </rPr>
      <t>IBNR
REINSURANCE
CEDED</t>
    </r>
  </si>
  <si>
    <r>
      <t xml:space="preserve">(10)
</t>
    </r>
    <r>
      <rPr>
        <u/>
        <sz val="10"/>
        <rFont val="Tahoma"/>
        <family val="2"/>
      </rPr>
      <t>NET LAE
UNPAID
6-7+8-9</t>
    </r>
  </si>
  <si>
    <t>NET INCURRED LOSSES AND LOSS EXPENSES REPORTED AT END OF YEAR*</t>
  </si>
  <si>
    <t>* Net of reinsurance recoverable</t>
  </si>
  <si>
    <t>1 Year Loss Development</t>
  </si>
  <si>
    <t>2 Year Loss Development</t>
  </si>
  <si>
    <t>Totals</t>
  </si>
  <si>
    <t>Current</t>
  </si>
  <si>
    <t>Prior</t>
  </si>
  <si>
    <t>Direct Business</t>
  </si>
  <si>
    <t>Reinsurance  Ceded</t>
  </si>
  <si>
    <t>Net Payments 1+2-3</t>
  </si>
  <si>
    <t>Net Losses Unpaid Current Year</t>
  </si>
  <si>
    <t>Net Losses Unpaid Prior Year</t>
  </si>
  <si>
    <t>Net LAE  Unpaid Current Year</t>
  </si>
  <si>
    <t>Net LAE  Unpaid Prior Year</t>
  </si>
  <si>
    <t>Net Losses Incurred
4+5-6</t>
  </si>
  <si>
    <t>Net LAE Incurred
12+13-14</t>
  </si>
  <si>
    <t>Net Payments 9+10-11</t>
  </si>
  <si>
    <t>(col. 6 + 8 = p.3, line 18)</t>
  </si>
  <si>
    <t>(col. 2 + 4 + 7 + 9 = p.2, line 10)</t>
  </si>
  <si>
    <t>(p. 10, col. 13)</t>
  </si>
  <si>
    <t>CHECK LIST</t>
  </si>
  <si>
    <t>(L=line, C=column)</t>
  </si>
  <si>
    <t>Difference</t>
  </si>
  <si>
    <t>(Pg2,L17 Assets) = (Pg3,L34 Liab., Capital &amp; Surplus Curr. Yr)</t>
  </si>
  <si>
    <t>(Pg3,L33 Capital &amp; Surplus) = (Pg4,L27 Capital &amp; Surp.)</t>
  </si>
  <si>
    <t>(Pg4,L19 Net Income) = (Pg4,L21 Net Income)</t>
  </si>
  <si>
    <t>(Pg4,L2,C1)Net Change in U/P)</t>
  </si>
  <si>
    <t>(Pg3,L17, Losses) = (Pg9,C1+C3 Unpaid Losses &amp; IBNR)</t>
  </si>
  <si>
    <t>(Pg3,L18, LAE) = (Pg9,C6+C8 Unpaid Losses &amp; IBNR)</t>
  </si>
  <si>
    <t>(Pg12,C8 Premiums Earned curr yr.) = (Pg4,L3) Premiums Earned curr. yr.)</t>
  </si>
  <si>
    <t xml:space="preserve">(Pg9,L1,C5 Auto Liab.) = (Pg10,L1,C5 Net Losses Unpaid) </t>
  </si>
  <si>
    <t>(Pg9,L2,C5 Product) = (Pg10,L2,C5 Net Losses Unpaid)</t>
  </si>
  <si>
    <t>(Pg9,L3,C5 Prof.) = (Pg10,L3,C5 Net Losses Unpaid)</t>
  </si>
  <si>
    <t>(Pg9,L4,C5 Other Liab.) = (Pg10,L4,C5 Net Losses Unpaid)</t>
  </si>
  <si>
    <t>(Pg9,L5,C5 Excess Workers) = (P10,L5,C5 Net Losses Unpaid)</t>
  </si>
  <si>
    <t>(Pg9,L6,C5 All Other) = (Pg10,L6,C5 Net Losses Unpaid)</t>
  </si>
  <si>
    <t>(Pg9,L1,C10 Auto Liab.) = (Pg10,L1,C13 Net LAE Unpaid)</t>
  </si>
  <si>
    <t>(Pg9,L2,C10 Product) = (Pg10,L2,C13 Net LAE Unpaid)</t>
  </si>
  <si>
    <t>(Pg9,L3,C10 Prof.) = (Pg10,L3,C13 Net LAE Unpaid)</t>
  </si>
  <si>
    <t>(Pg9,L4,C10 Other Liab.) = (Pg10,L4,C13 Net LAE Unpaid)</t>
  </si>
  <si>
    <t>(Pg9,L5,C10 Excess Workers) = (Pg10,L5,C13 Net LAE Unpaid)</t>
  </si>
  <si>
    <t>(Pg9,L6,C10 All Other) = (Pg10,L6,C13 Net LAE Unpaid)</t>
  </si>
  <si>
    <t>(Pg9,L6,C5+C10 All Other) = (Pg11f Case curr yr. +  IBNR curr yr.)</t>
  </si>
  <si>
    <t>(Pg9,L1,C5+C10 Auto Liab) = (Pg11a Case curr yr. +  IBNR curr yr.)</t>
  </si>
  <si>
    <t>(Pg9,L2,C5+C10 Product) = (Pg11b Case curr yr. +  IBNR curr yr.)</t>
  </si>
  <si>
    <t>(Pg9,L3,C5+C10 Prof.) = (Pg11c Case curr yr. +  IBNR curr yr.)</t>
  </si>
  <si>
    <t>(Pg9,L4,C5+C10 Other Liab.) =( Pg11d Case curr yr. +  IBNR curr yr.)</t>
  </si>
  <si>
    <t>(Pg9,L5,C5+C10 Excess Workers) = (Pg11e Case curr yr. +  IBNR curr yr.)</t>
  </si>
  <si>
    <t>(Pg4,L6 Losses Incurred) = (Pg10, C7 Losses Incurred)</t>
  </si>
  <si>
    <t>(Pg4,L7 LAE Incurred) = (Pg10,C15 LAE Incurred)</t>
  </si>
  <si>
    <t>(Pg2,L10, Reins. Recoverable) = (Pg9,C2+C4+C7+C9 Reins. Recoverable)</t>
  </si>
  <si>
    <t>(Pg2,L10+L11, Reins, Recoverable) = (Pg8a  Reins. Recoverable)</t>
  </si>
  <si>
    <t>(Pg2,L13 Prepaid Reinsurance) = (Pg8a Prepaid Reinsurance)</t>
  </si>
  <si>
    <t xml:space="preserve">(Pg4,L1 Net Premiums Written) = (Pg7,C4 Net Premiums Written) </t>
  </si>
  <si>
    <t xml:space="preserve">         (Pg.2,L.10+11)                           </t>
  </si>
  <si>
    <t xml:space="preserve"> (Pg. 2,L13)</t>
  </si>
  <si>
    <t>(Pg3,L31a Paid in Capital) = (Pg6a, #1.2  Outstanding Shares X Par)</t>
  </si>
  <si>
    <t>(Pg4,L20 Capital &amp; Surplus Current) = (Pg4,L27 Prior Yr)</t>
  </si>
  <si>
    <t>(Pg7,C2 Premiums Assumed) = (Pg8b Premiums Assumed)</t>
  </si>
  <si>
    <t>*Ratio of Losses Incurred to Premiums Earned</t>
  </si>
  <si>
    <t>Ratio of LAE  Incurred to Premiums Earned</t>
  </si>
  <si>
    <t>* Column 7 divided by respective earned premium found on Page 7, Column 7.</t>
  </si>
  <si>
    <t>YEAR IN WHICH LOSSES WERE INCURRED</t>
  </si>
  <si>
    <t>YEAR IN WHICH  LOSSES WERE INCURRED</t>
  </si>
  <si>
    <t>Subscribed and sworn to before me this ___________ day of __________________________, 20___.</t>
  </si>
  <si>
    <t>**Form of Security</t>
  </si>
  <si>
    <t>** Form of Security</t>
  </si>
  <si>
    <t>NET  LOSSES AND LOSS EXPENSES SUMMARY FOR ALL LINES OF BUSINESS</t>
  </si>
  <si>
    <t xml:space="preserve">[(Pg3,L23,C2) U/P – (Pg3,L23,C1)U/P] + [(Pg2,L13,C1) PRP – (Pg2,L13,C2)] = </t>
  </si>
  <si>
    <t>Name of the individual(s), company, corporation or association who directly or indirectly owned or</t>
  </si>
  <si>
    <t>controlled the captive insurance company?</t>
  </si>
  <si>
    <t xml:space="preserve">Name &amp; address of MT resident director:  _______________________________________________ </t>
  </si>
  <si>
    <t xml:space="preserve">Has the company changed its business plan during the year? </t>
  </si>
  <si>
    <t>If yes, provide copies to the Dept. of Insurance if not already provided.</t>
  </si>
  <si>
    <t>Largest “net” amount insured in any one risk ("net" means net of reinsurance):</t>
  </si>
  <si>
    <t>During the past year, has there been any change to the ownership described in 1.1 above?  ______</t>
  </si>
  <si>
    <t xml:space="preserve">If 22 is yes, describe the arrangement including amounts received, paid, imputed interest &amp; companies involved. </t>
  </si>
  <si>
    <t xml:space="preserve">Does the approved actuary, who certifies as to the adequacy of loss reserves at year end, also compute </t>
  </si>
  <si>
    <t>List all the company’s service providers and their function(s)?  (Supply additional pages if needed)</t>
  </si>
  <si>
    <t>Is the company assuming reinsurance risk from unrelated business (ex., pooling)? _________________</t>
  </si>
  <si>
    <t xml:space="preserve">                                          CAPITAL STOCK OF CAPTIVE</t>
  </si>
  <si>
    <t xml:space="preserve">Does the Captive write "claims-made" or "occurrence" policies?  </t>
  </si>
  <si>
    <t>If answer to 15 above is yes, what is the percentage to the total business written and assumed?</t>
  </si>
  <si>
    <t>Federal Employer Identification Number (FEIN)</t>
  </si>
  <si>
    <t>13a. Unrealized Capital Gains or Losses-Equity Securities</t>
  </si>
  <si>
    <r>
      <t xml:space="preserve">16.  Income Before Dividends and Taxes </t>
    </r>
    <r>
      <rPr>
        <sz val="10"/>
        <rFont val="Tahoma"/>
        <family val="2"/>
      </rPr>
      <t>(lines 12+13+13a+14-15)</t>
    </r>
  </si>
  <si>
    <t>22. Net Unrealized Capital Gains or Losses-Debt Securities</t>
  </si>
  <si>
    <t>2021</t>
  </si>
  <si>
    <t>Captive Annual Report 2022</t>
  </si>
  <si>
    <t>2022</t>
  </si>
  <si>
    <t>The two officers of this reporting entity, being duly sworn, each for 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their information, knowledge and belief, respectively.</t>
  </si>
  <si>
    <t>Officer, Title ____________________________________</t>
  </si>
  <si>
    <t>12/31/23</t>
  </si>
  <si>
    <t>2023</t>
  </si>
  <si>
    <t>2020 &amp; Prior</t>
  </si>
  <si>
    <t>2024</t>
  </si>
  <si>
    <t>FOR THE YEAR ENDING DECEMBER 31, 2024</t>
  </si>
  <si>
    <t>12/31/24</t>
  </si>
  <si>
    <t>12/31/24
CURRENT</t>
  </si>
  <si>
    <t>12/31/23
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</si>
</sst>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00\)"/>
    <numFmt numFmtId="165" formatCode="&quot;$&quot;#,###,##0.00;\(&quot;$&quot;#,###,##0.00\)"/>
    <numFmt numFmtId="166" formatCode="#,##0.00%;\(#,##0.00%\)"/>
    <numFmt numFmtId="167" formatCode="0.0%"/>
  </numFmts>
  <fonts count="36" x14ac:knownFonts="1">
    <font>
      <sz val="12"/>
      <color theme="1"/>
      <name val="Arial"/>
      <family val="2"/>
    </font>
    <font>
      <b/>
      <sz val="26"/>
      <color theme="1"/>
      <name val="Verdana"/>
      <family val="2"/>
    </font>
    <font>
      <sz val="12"/>
      <color theme="1"/>
      <name val="Tahoma"/>
      <family val="2"/>
    </font>
    <font>
      <b/>
      <sz val="8"/>
      <color theme="1"/>
      <name val="Tahoma"/>
      <family val="2"/>
    </font>
    <font>
      <sz val="8"/>
      <color theme="1"/>
      <name val="Tahoma"/>
      <family val="2"/>
    </font>
    <font>
      <sz val="11"/>
      <color theme="1"/>
      <name val="Tahoma"/>
      <family val="2"/>
    </font>
    <font>
      <sz val="10"/>
      <color theme="1"/>
      <name val="Tahoma"/>
      <family val="2"/>
    </font>
    <font>
      <u/>
      <sz val="10"/>
      <color theme="1"/>
      <name val="Tahoma"/>
      <family val="2"/>
    </font>
    <font>
      <b/>
      <sz val="10"/>
      <name val="Tahoma"/>
      <family val="2"/>
    </font>
    <font>
      <sz val="10"/>
      <name val="Tahoma"/>
      <family val="2"/>
    </font>
    <font>
      <i/>
      <sz val="10"/>
      <name val="Tahoma"/>
      <family val="2"/>
    </font>
    <font>
      <b/>
      <sz val="11"/>
      <color theme="1"/>
      <name val="Tahoma"/>
      <family val="2"/>
    </font>
    <font>
      <b/>
      <sz val="11"/>
      <color theme="1"/>
      <name val="Arial"/>
      <family val="2"/>
    </font>
    <font>
      <sz val="11"/>
      <color theme="1"/>
      <name val="Arial"/>
      <family val="2"/>
    </font>
    <font>
      <b/>
      <sz val="11"/>
      <color rgb="FFFF0000"/>
      <name val="Tahoma"/>
      <family val="2"/>
    </font>
    <font>
      <b/>
      <sz val="12"/>
      <color theme="1"/>
      <name val="Tahoma"/>
      <family val="2"/>
    </font>
    <font>
      <sz val="10"/>
      <name val="Arial"/>
      <family val="2"/>
    </font>
    <font>
      <sz val="10"/>
      <name val="Arial"/>
      <family val="2"/>
    </font>
    <font>
      <sz val="10"/>
      <color theme="1"/>
      <name val="Arial"/>
      <family val="2"/>
    </font>
    <font>
      <sz val="10"/>
      <color indexed="0"/>
      <name val="Arial"/>
      <family val="2"/>
    </font>
    <font>
      <b/>
      <sz val="10"/>
      <color indexed="0"/>
      <name val="Arial"/>
      <family val="2"/>
    </font>
    <font>
      <b/>
      <i/>
      <sz val="10"/>
      <color indexed="0"/>
      <name val="Arial"/>
      <family val="2"/>
    </font>
    <font>
      <b/>
      <i/>
      <sz val="10"/>
      <name val="Tahoma"/>
      <family val="2"/>
    </font>
    <font>
      <b/>
      <sz val="10"/>
      <color theme="1"/>
      <name val="Tahoma"/>
      <family val="2"/>
    </font>
    <font>
      <b/>
      <u/>
      <sz val="10"/>
      <color theme="1"/>
      <name val="Tahoma"/>
      <family val="2"/>
    </font>
    <font>
      <i/>
      <sz val="9"/>
      <name val="Tahoma"/>
      <family val="2"/>
    </font>
    <font>
      <b/>
      <u/>
      <sz val="10"/>
      <name val="Tahoma"/>
      <family val="2"/>
    </font>
    <font>
      <b/>
      <sz val="10"/>
      <color rgb="FF000000"/>
      <name val="Tahoma"/>
      <family val="2"/>
    </font>
    <font>
      <u/>
      <sz val="9"/>
      <name val="Tahoma"/>
      <family val="2"/>
    </font>
    <font>
      <sz val="9"/>
      <color theme="1"/>
      <name val="Tahoma"/>
      <family val="2"/>
    </font>
    <font>
      <sz val="9"/>
      <name val="Tahoma"/>
      <family val="2"/>
    </font>
    <font>
      <b/>
      <sz val="11"/>
      <name val="Tahoma"/>
      <family val="2"/>
    </font>
    <font>
      <u/>
      <sz val="12"/>
      <color theme="1"/>
      <name val="Arial"/>
      <family val="2"/>
    </font>
    <font>
      <u/>
      <sz val="10"/>
      <name val="Tahoma"/>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indexed="8"/>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xf numFmtId="0" fontId="16" fillId="0" borderId="0"/>
    <xf numFmtId="0" fontId="17" fillId="0" borderId="0"/>
    <xf numFmtId="164" fontId="19" fillId="0" borderId="0"/>
    <xf numFmtId="165" fontId="19" fillId="0" borderId="0"/>
    <xf numFmtId="166" fontId="19" fillId="0" borderId="0"/>
    <xf numFmtId="0" fontId="17" fillId="0" borderId="0"/>
    <xf numFmtId="0" fontId="19" fillId="0" borderId="0"/>
    <xf numFmtId="0" fontId="20" fillId="0" borderId="0"/>
    <xf numFmtId="0" fontId="21" fillId="3" borderId="0"/>
    <xf numFmtId="44" fontId="17"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cellStyleXfs>
  <cellXfs count="275">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4" fillId="0" borderId="0" xfId="0" applyFont="1" applyAlignment="1">
      <alignment horizontal="left" vertical="center" indent="2"/>
    </xf>
    <xf numFmtId="0" fontId="5" fillId="0" borderId="0" xfId="0" applyFont="1" applyAlignment="1">
      <alignment horizontal="center" vertical="center"/>
    </xf>
    <xf numFmtId="0" fontId="13" fillId="0" borderId="0" xfId="0" applyFont="1"/>
    <xf numFmtId="0" fontId="6" fillId="5" borderId="0" xfId="0" applyFont="1" applyFill="1"/>
    <xf numFmtId="0" fontId="2" fillId="5" borderId="0" xfId="0" applyFont="1" applyFill="1"/>
    <xf numFmtId="0" fontId="6" fillId="5" borderId="0" xfId="0" applyFont="1" applyFill="1" applyAlignment="1">
      <alignment horizontal="left"/>
    </xf>
    <xf numFmtId="0" fontId="6" fillId="4" borderId="2" xfId="0" applyFont="1" applyFill="1" applyBorder="1"/>
    <xf numFmtId="0" fontId="0" fillId="5" borderId="0" xfId="0" applyFill="1"/>
    <xf numFmtId="0" fontId="6" fillId="5" borderId="13" xfId="0" applyFont="1" applyFill="1" applyBorder="1" applyAlignment="1">
      <alignment vertical="center" wrapText="1"/>
    </xf>
    <xf numFmtId="0" fontId="6" fillId="5" borderId="2" xfId="0" applyFont="1" applyFill="1" applyBorder="1" applyAlignment="1">
      <alignment vertical="center" wrapText="1"/>
    </xf>
    <xf numFmtId="0" fontId="18" fillId="5" borderId="0" xfId="0" applyFont="1" applyFill="1"/>
    <xf numFmtId="0" fontId="6" fillId="5" borderId="0" xfId="0" applyFont="1" applyFill="1" applyAlignment="1">
      <alignment horizontal="left" vertical="center"/>
    </xf>
    <xf numFmtId="0" fontId="6" fillId="5" borderId="0" xfId="0" applyFont="1" applyFill="1" applyAlignment="1">
      <alignment horizontal="center" vertical="center"/>
    </xf>
    <xf numFmtId="0" fontId="18" fillId="5" borderId="0" xfId="0" applyFont="1" applyFill="1" applyAlignment="1">
      <alignment horizontal="left"/>
    </xf>
    <xf numFmtId="0" fontId="6" fillId="5" borderId="0" xfId="0" applyFont="1" applyFill="1" applyAlignment="1">
      <alignment vertical="center"/>
    </xf>
    <xf numFmtId="49" fontId="6" fillId="5" borderId="0" xfId="0" applyNumberFormat="1" applyFont="1" applyFill="1" applyAlignment="1">
      <alignment horizontal="left" vertical="center"/>
    </xf>
    <xf numFmtId="0" fontId="5" fillId="5" borderId="0" xfId="0" applyFont="1" applyFill="1"/>
    <xf numFmtId="41" fontId="9" fillId="5" borderId="2" xfId="0" applyNumberFormat="1" applyFont="1" applyFill="1" applyBorder="1" applyAlignment="1">
      <alignment horizontal="right"/>
    </xf>
    <xf numFmtId="43" fontId="8" fillId="5" borderId="0" xfId="0" applyNumberFormat="1" applyFont="1" applyFill="1" applyAlignment="1">
      <alignment horizontal="center"/>
    </xf>
    <xf numFmtId="0" fontId="9" fillId="5" borderId="0" xfId="0" applyFont="1" applyFill="1" applyAlignment="1">
      <alignment horizontal="center" vertical="top"/>
    </xf>
    <xf numFmtId="0" fontId="6" fillId="5" borderId="0" xfId="0" quotePrefix="1" applyFont="1" applyFill="1" applyAlignment="1">
      <alignment horizontal="left" vertical="center" indent="4"/>
    </xf>
    <xf numFmtId="0" fontId="6" fillId="5" borderId="0" xfId="0" applyFont="1" applyFill="1" applyAlignment="1">
      <alignment horizontal="left" vertical="center" indent="4"/>
    </xf>
    <xf numFmtId="0" fontId="6" fillId="5" borderId="1" xfId="0" applyFont="1" applyFill="1" applyBorder="1" applyAlignment="1">
      <alignment vertical="center"/>
    </xf>
    <xf numFmtId="0" fontId="6" fillId="5" borderId="1" xfId="0" applyFont="1" applyFill="1" applyBorder="1"/>
    <xf numFmtId="0" fontId="6" fillId="5" borderId="4" xfId="0" applyFont="1" applyFill="1" applyBorder="1"/>
    <xf numFmtId="0" fontId="6" fillId="5" borderId="0" xfId="0" applyFont="1" applyFill="1" applyAlignment="1">
      <alignment horizontal="center"/>
    </xf>
    <xf numFmtId="0" fontId="4" fillId="5" borderId="2" xfId="0" applyFont="1" applyFill="1" applyBorder="1"/>
    <xf numFmtId="0" fontId="4" fillId="5" borderId="2" xfId="0" applyFont="1" applyFill="1" applyBorder="1" applyAlignment="1">
      <alignment horizontal="right"/>
    </xf>
    <xf numFmtId="0" fontId="6" fillId="5" borderId="2" xfId="0" applyFont="1" applyFill="1" applyBorder="1"/>
    <xf numFmtId="0" fontId="6" fillId="5" borderId="12" xfId="0" applyFont="1" applyFill="1" applyBorder="1" applyAlignment="1">
      <alignment vertical="center" wrapText="1"/>
    </xf>
    <xf numFmtId="0" fontId="11" fillId="5" borderId="0" xfId="0" applyFont="1" applyFill="1" applyAlignment="1">
      <alignment horizontal="center"/>
    </xf>
    <xf numFmtId="0" fontId="12" fillId="5" borderId="0" xfId="0" applyFont="1" applyFill="1" applyAlignment="1">
      <alignment horizontal="center"/>
    </xf>
    <xf numFmtId="0" fontId="6" fillId="5" borderId="13" xfId="0" applyFont="1" applyFill="1" applyBorder="1" applyAlignment="1">
      <alignment horizontal="center" vertical="center"/>
    </xf>
    <xf numFmtId="0" fontId="6" fillId="5" borderId="13" xfId="0" applyFont="1" applyFill="1" applyBorder="1" applyAlignment="1">
      <alignment horizontal="center" vertical="center" wrapText="1"/>
    </xf>
    <xf numFmtId="0" fontId="32" fillId="0" borderId="0" xfId="0" applyFont="1"/>
    <xf numFmtId="0" fontId="6" fillId="4" borderId="2" xfId="0" applyFont="1" applyFill="1" applyBorder="1" applyAlignment="1">
      <alignment vertical="center" wrapText="1"/>
    </xf>
    <xf numFmtId="41" fontId="6" fillId="5" borderId="2" xfId="0" applyNumberFormat="1" applyFont="1" applyFill="1" applyBorder="1" applyAlignment="1">
      <alignment horizontal="right"/>
    </xf>
    <xf numFmtId="41" fontId="6" fillId="4" borderId="2" xfId="0" applyNumberFormat="1" applyFont="1" applyFill="1" applyBorder="1" applyAlignment="1">
      <alignment horizontal="right"/>
    </xf>
    <xf numFmtId="0" fontId="9" fillId="5" borderId="2" xfId="0" applyFont="1" applyFill="1" applyBorder="1" applyAlignment="1">
      <alignment horizontal="center" vertical="center" wrapText="1"/>
    </xf>
    <xf numFmtId="49" fontId="9" fillId="5"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5" borderId="14" xfId="0" applyFont="1" applyFill="1" applyBorder="1" applyAlignment="1">
      <alignment horizontal="center" vertical="center" wrapText="1"/>
    </xf>
    <xf numFmtId="0" fontId="33" fillId="5" borderId="14" xfId="0" applyFont="1" applyFill="1" applyBorder="1" applyAlignment="1">
      <alignment vertical="center" wrapText="1"/>
    </xf>
    <xf numFmtId="49" fontId="9" fillId="5" borderId="1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0" fontId="6" fillId="5" borderId="2" xfId="0" applyFont="1" applyFill="1" applyBorder="1" applyAlignment="1">
      <alignment horizontal="left"/>
    </xf>
    <xf numFmtId="49" fontId="6" fillId="5" borderId="2" xfId="0" applyNumberFormat="1" applyFont="1" applyFill="1" applyBorder="1" applyAlignment="1">
      <alignment horizontal="center" wrapText="1"/>
    </xf>
    <xf numFmtId="49" fontId="9" fillId="5" borderId="2" xfId="0" applyNumberFormat="1" applyFont="1" applyFill="1" applyBorder="1" applyAlignment="1">
      <alignment horizontal="center" vertical="center" wrapText="1"/>
    </xf>
    <xf numFmtId="0" fontId="6" fillId="5" borderId="2" xfId="0" applyFont="1" applyFill="1" applyBorder="1" applyAlignment="1">
      <alignment wrapText="1"/>
    </xf>
    <xf numFmtId="41" fontId="6" fillId="5" borderId="18" xfId="0" applyNumberFormat="1" applyFont="1" applyFill="1" applyBorder="1" applyAlignment="1">
      <alignment horizontal="right"/>
    </xf>
    <xf numFmtId="41" fontId="9" fillId="4" borderId="2" xfId="0" applyNumberFormat="1" applyFont="1" applyFill="1" applyBorder="1" applyAlignment="1">
      <alignment horizontal="right"/>
    </xf>
    <xf numFmtId="41" fontId="23" fillId="5" borderId="2" xfId="0" applyNumberFormat="1" applyFont="1" applyFill="1" applyBorder="1" applyAlignment="1">
      <alignment horizontal="right"/>
    </xf>
    <xf numFmtId="0" fontId="2" fillId="5" borderId="5" xfId="0" applyFont="1" applyFill="1" applyBorder="1"/>
    <xf numFmtId="0" fontId="2" fillId="5" borderId="6" xfId="0" applyFont="1" applyFill="1" applyBorder="1"/>
    <xf numFmtId="0" fontId="2" fillId="5" borderId="7" xfId="0" applyFont="1" applyFill="1" applyBorder="1"/>
    <xf numFmtId="0" fontId="2" fillId="5" borderId="8" xfId="0" applyFont="1" applyFill="1" applyBorder="1"/>
    <xf numFmtId="0" fontId="2" fillId="5" borderId="1" xfId="0" applyFont="1" applyFill="1" applyBorder="1"/>
    <xf numFmtId="0" fontId="2" fillId="5" borderId="9" xfId="0" applyFont="1" applyFill="1" applyBorder="1"/>
    <xf numFmtId="49" fontId="8" fillId="5" borderId="12" xfId="0" applyNumberFormat="1" applyFont="1" applyFill="1" applyBorder="1" applyAlignment="1">
      <alignment horizontal="center" vertical="center" wrapText="1"/>
    </xf>
    <xf numFmtId="41" fontId="8" fillId="5" borderId="2" xfId="0" applyNumberFormat="1" applyFont="1" applyFill="1" applyBorder="1" applyAlignment="1">
      <alignment horizontal="center" vertical="center"/>
    </xf>
    <xf numFmtId="41" fontId="6" fillId="5" borderId="2" xfId="0" applyNumberFormat="1" applyFont="1" applyFill="1" applyBorder="1" applyAlignment="1">
      <alignment horizontal="center"/>
    </xf>
    <xf numFmtId="41" fontId="6" fillId="4" borderId="2" xfId="11" applyNumberFormat="1" applyFont="1" applyFill="1" applyBorder="1" applyAlignment="1">
      <alignment vertical="center" wrapText="1"/>
    </xf>
    <xf numFmtId="41" fontId="6" fillId="5" borderId="2" xfId="11" applyNumberFormat="1" applyFont="1" applyFill="1" applyBorder="1" applyAlignment="1">
      <alignment vertical="center"/>
    </xf>
    <xf numFmtId="41" fontId="6" fillId="4" borderId="2" xfId="11" applyNumberFormat="1" applyFont="1" applyFill="1" applyBorder="1" applyAlignment="1">
      <alignment vertical="center"/>
    </xf>
    <xf numFmtId="41" fontId="9" fillId="5" borderId="2" xfId="11" applyNumberFormat="1" applyFont="1" applyFill="1" applyBorder="1" applyAlignment="1">
      <alignment horizontal="right"/>
    </xf>
    <xf numFmtId="41" fontId="6" fillId="5" borderId="2" xfId="11" applyNumberFormat="1" applyFont="1" applyFill="1" applyBorder="1" applyAlignment="1">
      <alignment horizontal="right"/>
    </xf>
    <xf numFmtId="41" fontId="6" fillId="5" borderId="2" xfId="11" applyNumberFormat="1" applyFont="1" applyFill="1" applyBorder="1" applyAlignment="1">
      <alignment horizontal="center"/>
    </xf>
    <xf numFmtId="41" fontId="6" fillId="4" borderId="2" xfId="11" applyNumberFormat="1" applyFont="1" applyFill="1" applyBorder="1" applyAlignment="1">
      <alignment horizontal="right"/>
    </xf>
    <xf numFmtId="41" fontId="6" fillId="5" borderId="13" xfId="11" applyNumberFormat="1" applyFont="1" applyFill="1" applyBorder="1" applyAlignment="1">
      <alignment vertical="center"/>
    </xf>
    <xf numFmtId="41" fontId="6" fillId="5" borderId="2" xfId="0" applyNumberFormat="1" applyFont="1" applyFill="1" applyBorder="1" applyAlignment="1">
      <alignment vertical="center"/>
    </xf>
    <xf numFmtId="41" fontId="6" fillId="5" borderId="12" xfId="0" applyNumberFormat="1" applyFont="1" applyFill="1" applyBorder="1" applyAlignment="1">
      <alignment vertical="center"/>
    </xf>
    <xf numFmtId="41" fontId="6" fillId="5" borderId="2" xfId="11" applyNumberFormat="1" applyFont="1" applyFill="1" applyBorder="1"/>
    <xf numFmtId="41" fontId="6" fillId="4" borderId="2" xfId="0" applyNumberFormat="1" applyFont="1" applyFill="1" applyBorder="1"/>
    <xf numFmtId="0" fontId="18" fillId="0" borderId="0" xfId="0" applyFont="1"/>
    <xf numFmtId="41" fontId="6" fillId="4" borderId="2" xfId="11" applyNumberFormat="1" applyFont="1" applyFill="1" applyBorder="1"/>
    <xf numFmtId="0" fontId="9" fillId="4" borderId="10" xfId="0" applyFont="1" applyFill="1" applyBorder="1"/>
    <xf numFmtId="0" fontId="6" fillId="4" borderId="4" xfId="0" applyFont="1" applyFill="1" applyBorder="1"/>
    <xf numFmtId="0" fontId="6" fillId="4" borderId="11" xfId="0" applyFont="1" applyFill="1" applyBorder="1"/>
    <xf numFmtId="41" fontId="6" fillId="4" borderId="2" xfId="11" applyNumberFormat="1" applyFont="1" applyFill="1" applyBorder="1" applyAlignment="1"/>
    <xf numFmtId="0" fontId="6" fillId="5" borderId="3" xfId="0" applyFont="1" applyFill="1" applyBorder="1"/>
    <xf numFmtId="41" fontId="8" fillId="5" borderId="3" xfId="0" applyNumberFormat="1" applyFont="1" applyFill="1" applyBorder="1"/>
    <xf numFmtId="44" fontId="8" fillId="5" borderId="3" xfId="0" applyNumberFormat="1" applyFont="1" applyFill="1" applyBorder="1"/>
    <xf numFmtId="44" fontId="8" fillId="5" borderId="20" xfId="0" applyNumberFormat="1" applyFont="1" applyFill="1" applyBorder="1"/>
    <xf numFmtId="0" fontId="0" fillId="0" borderId="1" xfId="0" applyBorder="1" applyAlignment="1">
      <alignment horizontal="left"/>
    </xf>
    <xf numFmtId="0" fontId="0" fillId="0" borderId="4" xfId="0"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0" fontId="6" fillId="5" borderId="13" xfId="0" applyFont="1" applyFill="1" applyBorder="1" applyAlignment="1">
      <alignment horizontal="left" vertical="center" wrapText="1"/>
    </xf>
    <xf numFmtId="41" fontId="29" fillId="9" borderId="2" xfId="11" applyNumberFormat="1" applyFont="1" applyFill="1" applyBorder="1" applyAlignment="1" applyProtection="1">
      <alignment horizontal="right"/>
    </xf>
    <xf numFmtId="41" fontId="29" fillId="9" borderId="12" xfId="11" applyNumberFormat="1" applyFont="1" applyFill="1" applyBorder="1" applyAlignment="1" applyProtection="1">
      <alignment horizontal="right"/>
    </xf>
    <xf numFmtId="41" fontId="29" fillId="5" borderId="13" xfId="11" applyNumberFormat="1" applyFont="1" applyFill="1" applyBorder="1" applyAlignment="1" applyProtection="1">
      <alignment horizontal="right"/>
      <protection locked="0"/>
    </xf>
    <xf numFmtId="41" fontId="29" fillId="5" borderId="2" xfId="11" applyNumberFormat="1" applyFont="1" applyFill="1" applyBorder="1" applyAlignment="1" applyProtection="1">
      <alignment horizontal="right"/>
      <protection locked="0"/>
    </xf>
    <xf numFmtId="0" fontId="30" fillId="4" borderId="10" xfId="0" applyFont="1" applyFill="1" applyBorder="1" applyProtection="1">
      <protection locked="0"/>
    </xf>
    <xf numFmtId="0" fontId="29" fillId="4" borderId="11" xfId="0" applyFont="1" applyFill="1" applyBorder="1" applyProtection="1">
      <protection locked="0"/>
    </xf>
    <xf numFmtId="41" fontId="29" fillId="4" borderId="2" xfId="11" applyNumberFormat="1" applyFont="1" applyFill="1" applyBorder="1" applyAlignment="1" applyProtection="1">
      <protection locked="0"/>
    </xf>
    <xf numFmtId="41" fontId="6" fillId="4" borderId="2" xfId="11" applyNumberFormat="1" applyFont="1" applyFill="1" applyBorder="1" applyAlignment="1" applyProtection="1">
      <protection locked="0"/>
    </xf>
    <xf numFmtId="0" fontId="30" fillId="5" borderId="2" xfId="0" applyFont="1" applyFill="1" applyBorder="1" applyAlignment="1" applyProtection="1">
      <alignment horizontal="center" vertical="center"/>
      <protection locked="0"/>
    </xf>
    <xf numFmtId="0" fontId="15" fillId="5" borderId="0" xfId="0" applyFont="1" applyFill="1" applyProtection="1">
      <protection locked="0"/>
    </xf>
    <xf numFmtId="0" fontId="6" fillId="5" borderId="0" xfId="0" applyFont="1" applyFill="1" applyProtection="1">
      <protection locked="0"/>
    </xf>
    <xf numFmtId="0" fontId="0" fillId="5" borderId="0" xfId="0" applyFill="1" applyProtection="1">
      <protection locked="0"/>
    </xf>
    <xf numFmtId="0" fontId="11" fillId="5" borderId="0" xfId="0" applyFont="1" applyFill="1" applyAlignment="1" applyProtection="1">
      <alignment horizontal="center"/>
      <protection locked="0"/>
    </xf>
    <xf numFmtId="0" fontId="9" fillId="5" borderId="0" xfId="0" applyFont="1" applyFill="1" applyProtection="1">
      <protection locked="0"/>
    </xf>
    <xf numFmtId="0" fontId="9" fillId="5" borderId="0" xfId="0" applyFont="1" applyFill="1" applyAlignment="1" applyProtection="1">
      <alignment horizontal="center" vertical="top"/>
      <protection locked="0"/>
    </xf>
    <xf numFmtId="0" fontId="7" fillId="5" borderId="0" xfId="0" applyFont="1" applyFill="1" applyAlignment="1" applyProtection="1">
      <alignment vertical="center"/>
      <protection locked="0"/>
    </xf>
    <xf numFmtId="0" fontId="6" fillId="5" borderId="2" xfId="0" applyFont="1" applyFill="1" applyBorder="1" applyAlignment="1" applyProtection="1">
      <alignment horizontal="left"/>
      <protection locked="0"/>
    </xf>
    <xf numFmtId="0" fontId="6" fillId="5" borderId="12" xfId="0" applyFont="1" applyFill="1" applyBorder="1" applyAlignment="1" applyProtection="1">
      <alignment horizontal="left"/>
      <protection locked="0"/>
    </xf>
    <xf numFmtId="0" fontId="6" fillId="5" borderId="13" xfId="0" applyFont="1" applyFill="1" applyBorder="1" applyAlignment="1" applyProtection="1">
      <alignment horizontal="left"/>
      <protection locked="0"/>
    </xf>
    <xf numFmtId="41" fontId="6" fillId="0" borderId="2" xfId="0" applyNumberFormat="1" applyFont="1" applyBorder="1" applyAlignment="1">
      <alignment horizontal="left"/>
    </xf>
    <xf numFmtId="41" fontId="6" fillId="0" borderId="2" xfId="0" applyNumberFormat="1" applyFont="1" applyBorder="1"/>
    <xf numFmtId="41" fontId="6" fillId="0" borderId="12" xfId="0" applyNumberFormat="1" applyFont="1" applyBorder="1"/>
    <xf numFmtId="41" fontId="6" fillId="5" borderId="7" xfId="0" applyNumberFormat="1" applyFont="1" applyFill="1" applyBorder="1"/>
    <xf numFmtId="41" fontId="6" fillId="5" borderId="9" xfId="0" applyNumberFormat="1" applyFont="1" applyFill="1" applyBorder="1"/>
    <xf numFmtId="41" fontId="6" fillId="0" borderId="13" xfId="0" applyNumberFormat="1" applyFont="1" applyBorder="1"/>
    <xf numFmtId="0" fontId="6" fillId="0" borderId="2" xfId="0" applyFont="1" applyBorder="1"/>
    <xf numFmtId="0" fontId="6" fillId="0" borderId="12" xfId="0" applyFont="1" applyBorder="1"/>
    <xf numFmtId="0" fontId="6" fillId="5" borderId="7" xfId="0" applyFont="1" applyFill="1" applyBorder="1"/>
    <xf numFmtId="0" fontId="6" fillId="5" borderId="9" xfId="0" applyFont="1" applyFill="1" applyBorder="1"/>
    <xf numFmtId="0" fontId="6" fillId="0" borderId="13" xfId="0" applyFont="1" applyBorder="1"/>
    <xf numFmtId="0" fontId="0" fillId="5" borderId="0" xfId="0" applyFill="1" applyAlignment="1">
      <alignment horizontal="center"/>
    </xf>
    <xf numFmtId="167" fontId="6" fillId="4" borderId="2" xfId="12" applyNumberFormat="1" applyFont="1" applyFill="1" applyBorder="1" applyAlignment="1">
      <alignment horizontal="right"/>
    </xf>
    <xf numFmtId="167" fontId="6" fillId="5" borderId="2" xfId="12" applyNumberFormat="1" applyFont="1" applyFill="1" applyBorder="1" applyAlignment="1">
      <alignment horizontal="right"/>
    </xf>
    <xf numFmtId="0" fontId="35" fillId="0" borderId="1" xfId="0" applyFont="1" applyBorder="1" applyAlignment="1">
      <alignment horizontal="center"/>
    </xf>
    <xf numFmtId="0" fontId="1" fillId="0" borderId="0" xfId="0" applyFont="1" applyAlignment="1">
      <alignment horizontal="center" vertical="center"/>
    </xf>
    <xf numFmtId="0" fontId="0" fillId="0" borderId="0" xfId="0"/>
    <xf numFmtId="0" fontId="5" fillId="5" borderId="0" xfId="0" applyFont="1" applyFill="1" applyAlignment="1">
      <alignment horizontal="center" vertical="center"/>
    </xf>
    <xf numFmtId="0" fontId="13" fillId="5" borderId="0" xfId="0" applyFont="1" applyFill="1"/>
    <xf numFmtId="0" fontId="4" fillId="0" borderId="0" xfId="0" applyFont="1" applyAlignment="1">
      <alignment horizontal="left" vertical="center" wrapText="1"/>
    </xf>
    <xf numFmtId="0" fontId="0" fillId="0" borderId="0" xfId="0" applyAlignment="1">
      <alignment wrapText="1"/>
    </xf>
    <xf numFmtId="0" fontId="7"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14" fillId="0" borderId="0" xfId="0" applyFont="1" applyAlignment="1">
      <alignment horizontal="center" vertical="center"/>
    </xf>
    <xf numFmtId="0" fontId="6" fillId="0" borderId="0" xfId="0" applyFont="1" applyAlignment="1">
      <alignment vertical="center" wrapText="1"/>
    </xf>
    <xf numFmtId="0" fontId="18" fillId="0" borderId="0" xfId="0" applyFont="1"/>
    <xf numFmtId="0" fontId="6"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8" fillId="4" borderId="2" xfId="0" applyFont="1" applyFill="1" applyBorder="1"/>
    <xf numFmtId="0" fontId="23" fillId="4" borderId="2" xfId="0" applyFont="1" applyFill="1" applyBorder="1"/>
    <xf numFmtId="0" fontId="11" fillId="5" borderId="0" xfId="0" applyFont="1" applyFill="1" applyAlignment="1">
      <alignment horizontal="center"/>
    </xf>
    <xf numFmtId="0" fontId="12" fillId="5" borderId="0" xfId="0" applyFont="1" applyFill="1" applyAlignment="1">
      <alignment horizontal="center"/>
    </xf>
    <xf numFmtId="0" fontId="6" fillId="5" borderId="2" xfId="0" applyFont="1" applyFill="1" applyBorder="1"/>
    <xf numFmtId="0" fontId="0" fillId="5" borderId="2" xfId="0" applyFill="1" applyBorder="1"/>
    <xf numFmtId="0" fontId="9" fillId="5" borderId="2"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2" fillId="5" borderId="2" xfId="0" applyFont="1" applyFill="1" applyBorder="1"/>
    <xf numFmtId="49" fontId="8" fillId="5" borderId="12" xfId="0" applyNumberFormat="1" applyFont="1" applyFill="1" applyBorder="1" applyAlignment="1">
      <alignment horizontal="center" wrapText="1"/>
    </xf>
    <xf numFmtId="49" fontId="8" fillId="5" borderId="13" xfId="0" applyNumberFormat="1" applyFont="1" applyFill="1" applyBorder="1" applyAlignment="1">
      <alignment horizontal="center" wrapText="1"/>
    </xf>
    <xf numFmtId="0" fontId="9" fillId="5" borderId="10" xfId="0" applyFont="1" applyFill="1" applyBorder="1"/>
    <xf numFmtId="0" fontId="9" fillId="5" borderId="4" xfId="0" applyFont="1" applyFill="1" applyBorder="1"/>
    <xf numFmtId="0" fontId="9" fillId="5" borderId="11" xfId="0" applyFont="1" applyFill="1" applyBorder="1"/>
    <xf numFmtId="0" fontId="9" fillId="4" borderId="2" xfId="0" applyFont="1" applyFill="1" applyBorder="1"/>
    <xf numFmtId="0" fontId="6" fillId="4" borderId="2" xfId="0" applyFont="1" applyFill="1" applyBorder="1"/>
    <xf numFmtId="0" fontId="6" fillId="5" borderId="10" xfId="0" applyFont="1" applyFill="1" applyBorder="1" applyAlignment="1">
      <alignment horizontal="left"/>
    </xf>
    <xf numFmtId="0" fontId="6" fillId="5" borderId="4" xfId="0" applyFont="1" applyFill="1" applyBorder="1" applyAlignment="1">
      <alignment horizontal="left"/>
    </xf>
    <xf numFmtId="0" fontId="6" fillId="5" borderId="11" xfId="0" applyFont="1" applyFill="1" applyBorder="1" applyAlignment="1">
      <alignment horizontal="left"/>
    </xf>
    <xf numFmtId="0" fontId="8" fillId="4" borderId="2" xfId="0" applyFont="1" applyFill="1" applyBorder="1" applyAlignment="1">
      <alignment horizontal="center" vertical="center"/>
    </xf>
    <xf numFmtId="0" fontId="24" fillId="5" borderId="2" xfId="0" applyFont="1" applyFill="1" applyBorder="1"/>
    <xf numFmtId="0" fontId="7" fillId="5" borderId="2" xfId="0" applyFont="1" applyFill="1" applyBorder="1"/>
    <xf numFmtId="49" fontId="8" fillId="5" borderId="2" xfId="0" applyNumberFormat="1" applyFont="1" applyFill="1" applyBorder="1" applyAlignment="1">
      <alignment horizontal="center" wrapText="1"/>
    </xf>
    <xf numFmtId="0" fontId="6" fillId="5" borderId="2" xfId="0" applyFont="1" applyFill="1" applyBorder="1" applyAlignment="1">
      <alignment horizontal="center"/>
    </xf>
    <xf numFmtId="0" fontId="9" fillId="5" borderId="2" xfId="1" applyFont="1" applyFill="1" applyBorder="1"/>
    <xf numFmtId="0" fontId="26" fillId="5" borderId="10" xfId="0" applyFont="1" applyFill="1" applyBorder="1"/>
    <xf numFmtId="0" fontId="26" fillId="5" borderId="4" xfId="0" applyFont="1" applyFill="1" applyBorder="1"/>
    <xf numFmtId="0" fontId="26" fillId="5" borderId="11" xfId="0" applyFont="1" applyFill="1" applyBorder="1"/>
    <xf numFmtId="0" fontId="8" fillId="4" borderId="10" xfId="0" applyFont="1" applyFill="1" applyBorder="1"/>
    <xf numFmtId="0" fontId="8" fillId="4" borderId="4" xfId="0" applyFont="1" applyFill="1" applyBorder="1"/>
    <xf numFmtId="0" fontId="8" fillId="4" borderId="11" xfId="0" applyFont="1" applyFill="1" applyBorder="1"/>
    <xf numFmtId="0" fontId="2" fillId="5" borderId="2" xfId="0" applyFont="1" applyFill="1" applyBorder="1" applyAlignment="1">
      <alignment horizontal="center"/>
    </xf>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horizontal="left"/>
    </xf>
    <xf numFmtId="0" fontId="6" fillId="5" borderId="3" xfId="0" applyFont="1" applyFill="1" applyBorder="1" applyAlignment="1">
      <alignment horizontal="left"/>
    </xf>
    <xf numFmtId="0" fontId="6" fillId="5" borderId="3" xfId="0" applyFont="1" applyFill="1" applyBorder="1" applyAlignment="1">
      <alignment horizontal="center" wrapText="1"/>
    </xf>
    <xf numFmtId="0" fontId="11" fillId="5" borderId="0" xfId="0" applyFont="1" applyFill="1" applyAlignment="1">
      <alignment horizontal="center" vertical="center"/>
    </xf>
    <xf numFmtId="49" fontId="30" fillId="5" borderId="2" xfId="0" applyNumberFormat="1" applyFont="1" applyFill="1" applyBorder="1" applyAlignment="1" applyProtection="1">
      <alignment horizontal="center" vertical="center" wrapText="1"/>
      <protection locked="0"/>
    </xf>
    <xf numFmtId="0" fontId="29" fillId="5" borderId="2"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29" fillId="5" borderId="2" xfId="0" applyFont="1" applyFill="1" applyBorder="1" applyProtection="1">
      <protection locked="0"/>
    </xf>
    <xf numFmtId="0" fontId="29" fillId="5" borderId="12" xfId="0" applyFont="1" applyFill="1" applyBorder="1" applyProtection="1">
      <protection locked="0"/>
    </xf>
    <xf numFmtId="0" fontId="31" fillId="2" borderId="2" xfId="0" applyFont="1" applyFill="1" applyBorder="1" applyAlignment="1" applyProtection="1">
      <alignment horizontal="center" vertical="center"/>
      <protection locked="0"/>
    </xf>
    <xf numFmtId="0" fontId="29" fillId="5" borderId="13" xfId="0" applyFont="1" applyFill="1" applyBorder="1" applyProtection="1">
      <protection locked="0"/>
    </xf>
    <xf numFmtId="0" fontId="29" fillId="5" borderId="10" xfId="0" applyFont="1" applyFill="1" applyBorder="1" applyAlignment="1" applyProtection="1">
      <alignment wrapText="1"/>
      <protection locked="0"/>
    </xf>
    <xf numFmtId="0" fontId="29" fillId="5" borderId="4" xfId="0" applyFont="1" applyFill="1" applyBorder="1" applyAlignment="1" applyProtection="1">
      <alignment wrapText="1"/>
      <protection locked="0"/>
    </xf>
    <xf numFmtId="0" fontId="6" fillId="5" borderId="2"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1" xfId="0" applyFont="1" applyFill="1" applyBorder="1" applyAlignment="1">
      <alignment vertical="center" wrapText="1"/>
    </xf>
    <xf numFmtId="0" fontId="6" fillId="5" borderId="9"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6"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7" fillId="8" borderId="2" xfId="0" applyFont="1" applyFill="1" applyBorder="1" applyAlignment="1">
      <alignment horizontal="center" vertical="center" wrapText="1"/>
    </xf>
    <xf numFmtId="0" fontId="6" fillId="5" borderId="15" xfId="0" applyFont="1" applyFill="1" applyBorder="1" applyAlignment="1">
      <alignment vertical="center" wrapText="1"/>
    </xf>
    <xf numFmtId="0" fontId="0" fillId="5" borderId="0" xfId="0" applyFill="1" applyAlignment="1">
      <alignment vertical="center" wrapText="1"/>
    </xf>
    <xf numFmtId="0" fontId="0" fillId="5" borderId="16" xfId="0" applyFill="1" applyBorder="1" applyAlignment="1">
      <alignment vertical="center" wrapText="1"/>
    </xf>
    <xf numFmtId="0" fontId="0" fillId="5" borderId="8" xfId="0" applyFill="1" applyBorder="1" applyAlignment="1">
      <alignment vertical="center" wrapText="1"/>
    </xf>
    <xf numFmtId="0" fontId="0" fillId="5" borderId="1" xfId="0" applyFill="1" applyBorder="1" applyAlignment="1">
      <alignment vertical="center" wrapText="1"/>
    </xf>
    <xf numFmtId="0" fontId="0" fillId="5" borderId="9" xfId="0" applyFill="1" applyBorder="1" applyAlignment="1">
      <alignment vertical="center" wrapText="1"/>
    </xf>
    <xf numFmtId="0" fontId="6" fillId="5" borderId="5" xfId="0" applyFont="1" applyFill="1" applyBorder="1" applyAlignment="1">
      <alignment vertical="center" wrapText="1"/>
    </xf>
    <xf numFmtId="0" fontId="0" fillId="5" borderId="6" xfId="0" applyFill="1" applyBorder="1" applyAlignment="1">
      <alignment vertical="center" wrapText="1"/>
    </xf>
    <xf numFmtId="0" fontId="0" fillId="5" borderId="7" xfId="0" applyFill="1" applyBorder="1" applyAlignment="1">
      <alignment vertical="center" wrapText="1"/>
    </xf>
    <xf numFmtId="0" fontId="9" fillId="5" borderId="0" xfId="0" applyFont="1" applyFill="1" applyAlignment="1">
      <alignment horizontal="center" vertical="top"/>
    </xf>
    <xf numFmtId="0" fontId="0" fillId="4" borderId="2" xfId="0" applyFill="1" applyBorder="1" applyAlignment="1">
      <alignment horizontal="center" vertical="center"/>
    </xf>
    <xf numFmtId="49"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0" fontId="33" fillId="5" borderId="2" xfId="0" applyFont="1" applyFill="1" applyBorder="1" applyAlignment="1">
      <alignment horizontal="center" vertical="center"/>
    </xf>
    <xf numFmtId="0" fontId="6" fillId="5" borderId="2" xfId="0" applyFont="1" applyFill="1" applyBorder="1" applyAlignment="1">
      <alignment horizontal="center" vertical="center"/>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43" fontId="8"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43" fontId="8" fillId="4"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49" fontId="9" fillId="4" borderId="0" xfId="0" applyNumberFormat="1" applyFont="1" applyFill="1" applyAlignment="1">
      <alignment horizontal="center" vertical="center" wrapText="1"/>
    </xf>
    <xf numFmtId="49" fontId="9" fillId="4" borderId="17"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5" borderId="0" xfId="0" applyNumberFormat="1" applyFont="1" applyFill="1" applyAlignment="1">
      <alignment horizontal="center" vertical="center" wrapText="1"/>
    </xf>
    <xf numFmtId="0" fontId="33" fillId="5" borderId="2" xfId="0" applyFont="1" applyFill="1" applyBorder="1" applyAlignment="1">
      <alignment horizontal="center" vertical="center" wrapText="1"/>
    </xf>
    <xf numFmtId="0" fontId="23" fillId="4" borderId="2" xfId="0" applyFont="1" applyFill="1" applyBorder="1" applyAlignment="1">
      <alignment horizontal="center"/>
    </xf>
    <xf numFmtId="0" fontId="31" fillId="6" borderId="2" xfId="0" applyFont="1" applyFill="1" applyBorder="1" applyAlignment="1">
      <alignment horizontal="center" vertical="center"/>
    </xf>
    <xf numFmtId="0" fontId="6" fillId="4" borderId="2" xfId="0" applyFont="1" applyFill="1" applyBorder="1" applyAlignment="1">
      <alignment horizont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8" xfId="0" applyFont="1" applyFill="1" applyBorder="1" applyAlignment="1">
      <alignment horizontal="center" vertical="center"/>
    </xf>
    <xf numFmtId="0" fontId="11" fillId="6"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0" xfId="0" applyFont="1" applyFill="1" applyAlignment="1" applyProtection="1">
      <alignment horizontal="center"/>
      <protection locked="0"/>
    </xf>
  </cellXfs>
  <cellStyles count="13">
    <cellStyle name="Comma" xfId="11" builtinId="3"/>
    <cellStyle name="Currency 2" xfId="10" xr:uid="{00000000-0005-0000-0000-000001000000}"/>
    <cellStyle name="FRxAmtStyle" xfId="3" xr:uid="{00000000-0005-0000-0000-000002000000}"/>
    <cellStyle name="FRxCurrStyle" xfId="4" xr:uid="{00000000-0005-0000-0000-000003000000}"/>
    <cellStyle name="FRxPcntStyle" xfId="5" xr:uid="{00000000-0005-0000-0000-000004000000}"/>
    <cellStyle name="Normal" xfId="0" builtinId="0"/>
    <cellStyle name="Normal 2" xfId="2" xr:uid="{00000000-0005-0000-0000-000006000000}"/>
    <cellStyle name="Normal 3" xfId="1" xr:uid="{00000000-0005-0000-0000-000007000000}"/>
    <cellStyle name="Normal 4" xfId="6" xr:uid="{00000000-0005-0000-0000-000008000000}"/>
    <cellStyle name="Percent" xfId="12" builtinId="5"/>
    <cellStyle name="STYLE1" xfId="7" xr:uid="{00000000-0005-0000-0000-000009000000}"/>
    <cellStyle name="STYLE2" xfId="8" xr:uid="{00000000-0005-0000-0000-00000A000000}"/>
    <cellStyle name="STYLE3"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15</xdr:row>
      <xdr:rowOff>76200</xdr:rowOff>
    </xdr:from>
    <xdr:to>
      <xdr:col>5</xdr:col>
      <xdr:colOff>219082</xdr:colOff>
      <xdr:row>23</xdr:row>
      <xdr:rowOff>42675</xdr:rowOff>
    </xdr:to>
    <xdr:pic>
      <xdr:nvPicPr>
        <xdr:cNvPr id="6" name="Picture 5">
          <a:extLst>
            <a:ext uri="{FF2B5EF4-FFF2-40B4-BE49-F238E27FC236}">
              <a16:creationId xmlns:a16="http://schemas.microsoft.com/office/drawing/2014/main" id="{328BB9D8-E639-A9A4-1C17-1939B30B7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3381375"/>
          <a:ext cx="3200407" cy="1490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opLeftCell="A34" workbookViewId="0">
      <selection activeCell="A27" sqref="A27:G27"/>
    </sheetView>
  </sheetViews>
  <sheetFormatPr defaultRowHeight="15" x14ac:dyDescent="0.2"/>
  <cols>
    <col min="1" max="1" width="14.5546875" customWidth="1"/>
    <col min="7" max="7" width="13.5546875" customWidth="1"/>
  </cols>
  <sheetData>
    <row r="1" spans="1:7" ht="32.25" x14ac:dyDescent="0.2">
      <c r="A1" s="134" t="s">
        <v>0</v>
      </c>
      <c r="B1" s="135"/>
      <c r="C1" s="135"/>
      <c r="D1" s="135"/>
      <c r="E1" s="135"/>
      <c r="F1" s="135"/>
      <c r="G1" s="135"/>
    </row>
    <row r="2" spans="1:7" ht="15.75" customHeight="1" x14ac:dyDescent="0.2">
      <c r="D2" s="1"/>
    </row>
    <row r="3" spans="1:7" ht="32.25" x14ac:dyDescent="0.2">
      <c r="A3" s="134" t="s">
        <v>1</v>
      </c>
      <c r="B3" s="135"/>
      <c r="C3" s="135"/>
      <c r="D3" s="135"/>
      <c r="E3" s="135"/>
      <c r="F3" s="135"/>
      <c r="G3" s="135"/>
    </row>
    <row r="4" spans="1:7" x14ac:dyDescent="0.2">
      <c r="D4" s="2"/>
    </row>
    <row r="5" spans="1:7" x14ac:dyDescent="0.2">
      <c r="D5" s="2"/>
    </row>
    <row r="6" spans="1:7" x14ac:dyDescent="0.2">
      <c r="D6" s="2"/>
    </row>
    <row r="7" spans="1:7" x14ac:dyDescent="0.2">
      <c r="D7" s="2"/>
    </row>
    <row r="8" spans="1:7" x14ac:dyDescent="0.2">
      <c r="D8" s="2"/>
    </row>
    <row r="9" spans="1:7" x14ac:dyDescent="0.2">
      <c r="D9" s="2"/>
    </row>
    <row r="10" spans="1:7" x14ac:dyDescent="0.2">
      <c r="D10" s="2"/>
    </row>
    <row r="11" spans="1:7" x14ac:dyDescent="0.2">
      <c r="D11" s="2"/>
    </row>
    <row r="12" spans="1:7" x14ac:dyDescent="0.2">
      <c r="D12" s="2"/>
    </row>
    <row r="13" spans="1:7" x14ac:dyDescent="0.2">
      <c r="D13" s="2"/>
    </row>
    <row r="14" spans="1:7" x14ac:dyDescent="0.2">
      <c r="D14" s="2"/>
    </row>
    <row r="15" spans="1:7" x14ac:dyDescent="0.2">
      <c r="D15" s="2"/>
    </row>
    <row r="16" spans="1:7" x14ac:dyDescent="0.2">
      <c r="D16" s="2"/>
    </row>
    <row r="18" spans="1:7" x14ac:dyDescent="0.2">
      <c r="D18" s="2"/>
    </row>
    <row r="19" spans="1:7" x14ac:dyDescent="0.2">
      <c r="D19" s="3"/>
    </row>
    <row r="20" spans="1:7" x14ac:dyDescent="0.2">
      <c r="D20" s="3"/>
    </row>
    <row r="21" spans="1:7" x14ac:dyDescent="0.2">
      <c r="D21" s="3"/>
    </row>
    <row r="22" spans="1:7" x14ac:dyDescent="0.2">
      <c r="D22" s="3"/>
    </row>
    <row r="23" spans="1:7" x14ac:dyDescent="0.2">
      <c r="D23" s="3"/>
    </row>
    <row r="24" spans="1:7" x14ac:dyDescent="0.2">
      <c r="D24" s="3"/>
    </row>
    <row r="25" spans="1:7" x14ac:dyDescent="0.2">
      <c r="D25" s="3"/>
    </row>
    <row r="26" spans="1:7" x14ac:dyDescent="0.2">
      <c r="D26" s="3"/>
    </row>
    <row r="27" spans="1:7" ht="32.25" x14ac:dyDescent="0.2">
      <c r="A27" s="134">
        <v>2024</v>
      </c>
      <c r="B27" s="135"/>
      <c r="C27" s="135"/>
      <c r="D27" s="135"/>
      <c r="E27" s="135"/>
      <c r="F27" s="135"/>
      <c r="G27" s="135"/>
    </row>
    <row r="28" spans="1:7" ht="32.25" x14ac:dyDescent="0.2">
      <c r="A28" s="134" t="s">
        <v>2</v>
      </c>
      <c r="B28" s="135"/>
      <c r="C28" s="135"/>
      <c r="D28" s="135"/>
      <c r="E28" s="135"/>
      <c r="F28" s="135"/>
      <c r="G28" s="135"/>
    </row>
    <row r="29" spans="1:7" ht="14.25" customHeight="1" x14ac:dyDescent="0.2">
      <c r="D29" s="1"/>
    </row>
    <row r="30" spans="1:7" ht="17.25" customHeight="1" x14ac:dyDescent="0.25">
      <c r="A30" s="133" t="str">
        <f>'Cover Page'!A3:E3</f>
        <v>INSERT COMPANY NAME</v>
      </c>
      <c r="B30" s="133"/>
      <c r="C30" s="133"/>
      <c r="D30" s="133"/>
      <c r="E30" s="133"/>
      <c r="F30" s="133"/>
      <c r="G30" s="133"/>
    </row>
    <row r="31" spans="1:7" x14ac:dyDescent="0.2">
      <c r="D31" s="4" t="s">
        <v>3</v>
      </c>
    </row>
    <row r="32" spans="1:7" x14ac:dyDescent="0.2">
      <c r="E32" s="4"/>
    </row>
    <row r="33" spans="1:7" x14ac:dyDescent="0.2">
      <c r="E33" s="4"/>
    </row>
    <row r="34" spans="1:7" ht="15.75" x14ac:dyDescent="0.25">
      <c r="A34" s="133" t="str">
        <f>'Cover Page'!A2:E2</f>
        <v>FOR THE YEAR ENDING DECEMBER 31, 2024</v>
      </c>
      <c r="B34" s="133"/>
      <c r="C34" s="133"/>
      <c r="D34" s="133"/>
      <c r="E34" s="133"/>
      <c r="F34" s="133"/>
      <c r="G34" s="133"/>
    </row>
    <row r="35" spans="1:7" x14ac:dyDescent="0.2">
      <c r="D35" s="4" t="s">
        <v>4</v>
      </c>
    </row>
    <row r="36" spans="1:7" x14ac:dyDescent="0.2">
      <c r="E36" s="4"/>
    </row>
    <row r="37" spans="1:7" x14ac:dyDescent="0.2">
      <c r="E37" s="4"/>
    </row>
    <row r="38" spans="1:7" x14ac:dyDescent="0.2">
      <c r="E38" s="4"/>
    </row>
    <row r="39" spans="1:7" x14ac:dyDescent="0.2">
      <c r="E39" s="4"/>
    </row>
    <row r="40" spans="1:7" x14ac:dyDescent="0.2">
      <c r="A40" s="5" t="s">
        <v>6</v>
      </c>
      <c r="E40" s="4"/>
    </row>
    <row r="41" spans="1:7" x14ac:dyDescent="0.2">
      <c r="A41" s="5" t="s">
        <v>5</v>
      </c>
      <c r="E41" s="4"/>
    </row>
    <row r="42" spans="1:7" x14ac:dyDescent="0.2">
      <c r="A42" s="6" t="s">
        <v>432</v>
      </c>
      <c r="E42" s="5"/>
    </row>
  </sheetData>
  <sheetProtection selectLockedCells="1" selectUnlockedCells="1"/>
  <mergeCells count="6">
    <mergeCell ref="A34:G34"/>
    <mergeCell ref="A1:G1"/>
    <mergeCell ref="A3:G3"/>
    <mergeCell ref="A27:G27"/>
    <mergeCell ref="A28:G28"/>
    <mergeCell ref="A30:G30"/>
  </mergeCells>
  <pageMargins left="0.7" right="0.7" top="0.7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9" workbookViewId="0">
      <selection sqref="A1:D1"/>
    </sheetView>
  </sheetViews>
  <sheetFormatPr defaultColWidth="8.88671875" defaultRowHeight="12.75" x14ac:dyDescent="0.2"/>
  <cols>
    <col min="1" max="1" width="4.109375" style="23" customWidth="1"/>
    <col min="2" max="2" width="52.109375" style="20" customWidth="1"/>
    <col min="3" max="16384" width="8.88671875" style="20"/>
  </cols>
  <sheetData>
    <row r="1" spans="1:4" ht="14.25" x14ac:dyDescent="0.2">
      <c r="A1" s="136" t="s">
        <v>7</v>
      </c>
      <c r="B1" s="137"/>
      <c r="C1" s="137"/>
      <c r="D1" s="137"/>
    </row>
    <row r="2" spans="1:4" ht="15" x14ac:dyDescent="0.2">
      <c r="A2" s="22"/>
      <c r="B2" s="17"/>
      <c r="C2" s="17"/>
      <c r="D2" s="17"/>
    </row>
    <row r="3" spans="1:4" ht="15" x14ac:dyDescent="0.2">
      <c r="A3" s="22"/>
      <c r="B3" s="17"/>
      <c r="C3" s="17"/>
      <c r="D3" s="17"/>
    </row>
    <row r="4" spans="1:4" x14ac:dyDescent="0.2">
      <c r="A4" s="21"/>
      <c r="B4" s="22"/>
    </row>
    <row r="5" spans="1:4" x14ac:dyDescent="0.2">
      <c r="B5" s="22"/>
    </row>
    <row r="6" spans="1:4" x14ac:dyDescent="0.2">
      <c r="A6" s="21">
        <v>2</v>
      </c>
      <c r="B6" s="24" t="s">
        <v>8</v>
      </c>
    </row>
    <row r="7" spans="1:4" x14ac:dyDescent="0.2">
      <c r="A7" s="21"/>
      <c r="B7" s="24"/>
    </row>
    <row r="8" spans="1:4" x14ac:dyDescent="0.2">
      <c r="A8" s="21">
        <v>3</v>
      </c>
      <c r="B8" s="24" t="s">
        <v>9</v>
      </c>
    </row>
    <row r="9" spans="1:4" x14ac:dyDescent="0.2">
      <c r="A9" s="21"/>
      <c r="B9" s="24"/>
    </row>
    <row r="10" spans="1:4" x14ac:dyDescent="0.2">
      <c r="A10" s="21">
        <v>4</v>
      </c>
      <c r="B10" s="24" t="s">
        <v>10</v>
      </c>
    </row>
    <row r="11" spans="1:4" x14ac:dyDescent="0.2">
      <c r="A11" s="21"/>
      <c r="B11" s="24"/>
    </row>
    <row r="12" spans="1:4" x14ac:dyDescent="0.2">
      <c r="A12" s="21">
        <v>5</v>
      </c>
      <c r="B12" s="24" t="s">
        <v>11</v>
      </c>
    </row>
    <row r="13" spans="1:4" x14ac:dyDescent="0.2">
      <c r="A13" s="21"/>
      <c r="B13" s="24"/>
    </row>
    <row r="14" spans="1:4" x14ac:dyDescent="0.2">
      <c r="A14" s="25" t="s">
        <v>26</v>
      </c>
      <c r="B14" s="24" t="s">
        <v>12</v>
      </c>
    </row>
    <row r="15" spans="1:4" x14ac:dyDescent="0.2">
      <c r="A15" s="25"/>
      <c r="B15" s="24"/>
    </row>
    <row r="16" spans="1:4" x14ac:dyDescent="0.2">
      <c r="A16" s="25" t="s">
        <v>27</v>
      </c>
      <c r="B16" s="24" t="s">
        <v>28</v>
      </c>
    </row>
    <row r="17" spans="1:2" x14ac:dyDescent="0.2">
      <c r="A17" s="25"/>
      <c r="B17" s="24"/>
    </row>
    <row r="18" spans="1:2" x14ac:dyDescent="0.2">
      <c r="A18" s="21">
        <v>7</v>
      </c>
      <c r="B18" s="24" t="s">
        <v>13</v>
      </c>
    </row>
    <row r="19" spans="1:2" x14ac:dyDescent="0.2">
      <c r="A19" s="21"/>
      <c r="B19" s="24"/>
    </row>
    <row r="20" spans="1:2" x14ac:dyDescent="0.2">
      <c r="A20" s="21" t="s">
        <v>231</v>
      </c>
      <c r="B20" s="24" t="s">
        <v>14</v>
      </c>
    </row>
    <row r="21" spans="1:2" x14ac:dyDescent="0.2">
      <c r="A21" s="25"/>
      <c r="B21" s="24"/>
    </row>
    <row r="22" spans="1:2" x14ac:dyDescent="0.2">
      <c r="A22" s="21" t="s">
        <v>232</v>
      </c>
      <c r="B22" s="24" t="s">
        <v>15</v>
      </c>
    </row>
    <row r="23" spans="1:2" x14ac:dyDescent="0.2">
      <c r="A23" s="21"/>
      <c r="B23" s="24"/>
    </row>
    <row r="24" spans="1:2" x14ac:dyDescent="0.2">
      <c r="A24" s="21">
        <v>9</v>
      </c>
      <c r="B24" s="24" t="s">
        <v>16</v>
      </c>
    </row>
    <row r="25" spans="1:2" x14ac:dyDescent="0.2">
      <c r="A25" s="25"/>
      <c r="B25" s="24"/>
    </row>
    <row r="26" spans="1:2" x14ac:dyDescent="0.2">
      <c r="A26" s="21">
        <v>10</v>
      </c>
      <c r="B26" s="24" t="s">
        <v>17</v>
      </c>
    </row>
    <row r="27" spans="1:2" x14ac:dyDescent="0.2">
      <c r="A27" s="21"/>
      <c r="B27" s="24"/>
    </row>
    <row r="28" spans="1:2" x14ac:dyDescent="0.2">
      <c r="A28" s="21">
        <v>11</v>
      </c>
      <c r="B28" s="24" t="s">
        <v>239</v>
      </c>
    </row>
    <row r="29" spans="1:2" x14ac:dyDescent="0.2">
      <c r="A29" s="21" t="s">
        <v>240</v>
      </c>
      <c r="B29" s="24" t="s">
        <v>244</v>
      </c>
    </row>
    <row r="30" spans="1:2" x14ac:dyDescent="0.2">
      <c r="A30" s="21" t="s">
        <v>241</v>
      </c>
      <c r="B30" s="24" t="s">
        <v>245</v>
      </c>
    </row>
    <row r="31" spans="1:2" x14ac:dyDescent="0.2">
      <c r="A31" s="21" t="s">
        <v>242</v>
      </c>
      <c r="B31" s="24" t="s">
        <v>246</v>
      </c>
    </row>
    <row r="32" spans="1:2" x14ac:dyDescent="0.2">
      <c r="A32" s="21" t="s">
        <v>243</v>
      </c>
      <c r="B32" s="24" t="s">
        <v>247</v>
      </c>
    </row>
    <row r="33" spans="1:2" x14ac:dyDescent="0.2">
      <c r="A33" s="21" t="s">
        <v>250</v>
      </c>
      <c r="B33" s="24" t="s">
        <v>248</v>
      </c>
    </row>
    <row r="34" spans="1:2" x14ac:dyDescent="0.2">
      <c r="A34" s="21" t="s">
        <v>251</v>
      </c>
      <c r="B34" s="24" t="s">
        <v>249</v>
      </c>
    </row>
    <row r="35" spans="1:2" x14ac:dyDescent="0.2">
      <c r="A35" s="21"/>
      <c r="B35" s="24"/>
    </row>
    <row r="36" spans="1:2" x14ac:dyDescent="0.2">
      <c r="A36" s="21">
        <v>12</v>
      </c>
      <c r="B36" s="24" t="s">
        <v>253</v>
      </c>
    </row>
    <row r="37" spans="1:2" x14ac:dyDescent="0.2">
      <c r="A37" s="21" t="s">
        <v>252</v>
      </c>
      <c r="B37" s="24" t="s">
        <v>18</v>
      </c>
    </row>
    <row r="38" spans="1:2" x14ac:dyDescent="0.2">
      <c r="A38" s="21" t="s">
        <v>233</v>
      </c>
      <c r="B38" s="24" t="s">
        <v>19</v>
      </c>
    </row>
    <row r="39" spans="1:2" x14ac:dyDescent="0.2">
      <c r="A39" s="21" t="s">
        <v>254</v>
      </c>
      <c r="B39" s="24" t="s">
        <v>20</v>
      </c>
    </row>
    <row r="40" spans="1:2" x14ac:dyDescent="0.2">
      <c r="A40" s="21" t="s">
        <v>255</v>
      </c>
      <c r="B40" s="24" t="s">
        <v>21</v>
      </c>
    </row>
    <row r="41" spans="1:2" x14ac:dyDescent="0.2">
      <c r="A41" s="21" t="s">
        <v>256</v>
      </c>
      <c r="B41" s="24" t="s">
        <v>22</v>
      </c>
    </row>
    <row r="42" spans="1:2" x14ac:dyDescent="0.2">
      <c r="A42" s="21" t="s">
        <v>257</v>
      </c>
      <c r="B42" s="24" t="s">
        <v>23</v>
      </c>
    </row>
    <row r="43" spans="1:2" x14ac:dyDescent="0.2">
      <c r="A43" s="21"/>
      <c r="B43" s="24"/>
    </row>
    <row r="44" spans="1:2" x14ac:dyDescent="0.2">
      <c r="A44" s="21">
        <v>13</v>
      </c>
      <c r="B44" s="24" t="s">
        <v>24</v>
      </c>
    </row>
    <row r="45" spans="1:2" x14ac:dyDescent="0.2">
      <c r="A45" s="21"/>
      <c r="B45" s="24"/>
    </row>
    <row r="46" spans="1:2" x14ac:dyDescent="0.2">
      <c r="A46" s="15">
        <v>14</v>
      </c>
      <c r="B46" s="13" t="s">
        <v>25</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showGridLines="0" workbookViewId="0">
      <selection activeCell="A2" sqref="A2:E2"/>
    </sheetView>
  </sheetViews>
  <sheetFormatPr defaultRowHeight="15" x14ac:dyDescent="0.2"/>
  <cols>
    <col min="1" max="1" width="6.5546875" customWidth="1"/>
    <col min="2" max="2" width="28.21875" customWidth="1"/>
    <col min="3" max="3" width="2.5546875" customWidth="1"/>
    <col min="4" max="4" width="7.33203125" customWidth="1"/>
    <col min="5" max="5" width="30.88671875" customWidth="1"/>
    <col min="6" max="6" width="3.6640625" customWidth="1"/>
  </cols>
  <sheetData>
    <row r="1" spans="1:5" s="12" customFormat="1" ht="14.25" x14ac:dyDescent="0.2">
      <c r="A1" s="141" t="s">
        <v>29</v>
      </c>
      <c r="B1" s="142"/>
      <c r="C1" s="142"/>
      <c r="D1" s="142"/>
      <c r="E1" s="142"/>
    </row>
    <row r="2" spans="1:5" s="12" customFormat="1" x14ac:dyDescent="0.2">
      <c r="A2" s="141" t="s">
        <v>440</v>
      </c>
      <c r="B2" s="148"/>
      <c r="C2" s="148"/>
      <c r="D2" s="148"/>
      <c r="E2" s="148"/>
    </row>
    <row r="3" spans="1:5" s="12" customFormat="1" ht="14.25" x14ac:dyDescent="0.2">
      <c r="A3" s="143" t="s">
        <v>41</v>
      </c>
      <c r="B3" s="142"/>
      <c r="C3" s="142"/>
      <c r="D3" s="142"/>
      <c r="E3" s="142"/>
    </row>
    <row r="4" spans="1:5" x14ac:dyDescent="0.2">
      <c r="A4" s="7"/>
      <c r="C4" s="7"/>
      <c r="D4" s="7"/>
    </row>
    <row r="5" spans="1:5" x14ac:dyDescent="0.2">
      <c r="A5" s="8" t="s">
        <v>30</v>
      </c>
      <c r="C5" s="44"/>
      <c r="D5" s="44"/>
      <c r="E5" s="95"/>
    </row>
    <row r="6" spans="1:5" x14ac:dyDescent="0.2">
      <c r="A6" s="8" t="s">
        <v>427</v>
      </c>
      <c r="C6" s="44"/>
      <c r="D6" s="44"/>
      <c r="E6" s="96"/>
    </row>
    <row r="7" spans="1:5" x14ac:dyDescent="0.2">
      <c r="A7" s="8" t="s">
        <v>31</v>
      </c>
      <c r="C7" s="44"/>
      <c r="D7" s="44"/>
      <c r="E7" s="96"/>
    </row>
    <row r="8" spans="1:5" x14ac:dyDescent="0.2">
      <c r="A8" s="8" t="s">
        <v>32</v>
      </c>
      <c r="C8" s="44"/>
      <c r="D8" s="44"/>
      <c r="E8" s="96"/>
    </row>
    <row r="9" spans="1:5" x14ac:dyDescent="0.2">
      <c r="A9" s="8" t="s">
        <v>33</v>
      </c>
      <c r="C9" s="44"/>
      <c r="D9" s="44"/>
      <c r="E9" s="96"/>
    </row>
    <row r="10" spans="1:5" x14ac:dyDescent="0.2">
      <c r="A10" s="8" t="s">
        <v>34</v>
      </c>
      <c r="C10" s="44"/>
      <c r="D10" s="44"/>
      <c r="E10" s="96"/>
    </row>
    <row r="11" spans="1:5" x14ac:dyDescent="0.2">
      <c r="A11" s="8" t="s">
        <v>35</v>
      </c>
      <c r="C11" s="44"/>
      <c r="D11" s="44"/>
      <c r="E11" s="96"/>
    </row>
    <row r="12" spans="1:5" x14ac:dyDescent="0.2">
      <c r="A12" s="8" t="s">
        <v>36</v>
      </c>
      <c r="C12" s="44"/>
      <c r="D12" s="44"/>
      <c r="E12" s="95"/>
    </row>
    <row r="13" spans="1:5" x14ac:dyDescent="0.2">
      <c r="B13" s="8"/>
    </row>
    <row r="14" spans="1:5" x14ac:dyDescent="0.2">
      <c r="A14" s="140" t="s">
        <v>37</v>
      </c>
      <c r="B14" s="135"/>
      <c r="C14" s="135"/>
      <c r="D14" s="135"/>
      <c r="E14" s="135"/>
    </row>
    <row r="15" spans="1:5" x14ac:dyDescent="0.2">
      <c r="A15" s="85"/>
      <c r="B15" s="8"/>
      <c r="C15" s="85"/>
      <c r="D15" s="85"/>
      <c r="E15" s="85"/>
    </row>
    <row r="16" spans="1:5" x14ac:dyDescent="0.2">
      <c r="A16" s="8" t="s">
        <v>42</v>
      </c>
      <c r="B16" s="98"/>
      <c r="C16" s="9" t="s">
        <v>45</v>
      </c>
      <c r="D16" s="9"/>
      <c r="E16" s="98"/>
    </row>
    <row r="17" spans="1:5" x14ac:dyDescent="0.2">
      <c r="A17" s="8" t="s">
        <v>43</v>
      </c>
      <c r="B17" s="98"/>
      <c r="C17" s="9" t="s">
        <v>45</v>
      </c>
      <c r="D17" s="9"/>
      <c r="E17" s="98"/>
    </row>
    <row r="18" spans="1:5" x14ac:dyDescent="0.2">
      <c r="A18" s="8" t="s">
        <v>44</v>
      </c>
      <c r="B18" s="98"/>
      <c r="C18" s="9" t="s">
        <v>45</v>
      </c>
      <c r="D18" s="9"/>
      <c r="E18" s="98"/>
    </row>
    <row r="19" spans="1:5" x14ac:dyDescent="0.2">
      <c r="A19" s="85"/>
      <c r="B19" s="8"/>
      <c r="C19" s="85"/>
      <c r="D19" s="85"/>
      <c r="E19" s="85"/>
    </row>
    <row r="20" spans="1:5" x14ac:dyDescent="0.2">
      <c r="A20" s="140" t="s">
        <v>38</v>
      </c>
      <c r="B20" s="145"/>
      <c r="C20" s="145"/>
      <c r="D20" s="145"/>
      <c r="E20" s="145"/>
    </row>
    <row r="21" spans="1:5" x14ac:dyDescent="0.2">
      <c r="A21" s="8"/>
      <c r="B21" s="97"/>
      <c r="C21" s="85"/>
      <c r="D21" s="85"/>
      <c r="E21" s="97"/>
    </row>
    <row r="22" spans="1:5" x14ac:dyDescent="0.2">
      <c r="A22" s="8"/>
      <c r="B22" s="97"/>
      <c r="C22" s="85"/>
      <c r="D22" s="85"/>
      <c r="E22" s="97"/>
    </row>
    <row r="23" spans="1:5" x14ac:dyDescent="0.2">
      <c r="A23" s="8"/>
      <c r="B23" s="97"/>
      <c r="C23" s="85"/>
      <c r="D23" s="85"/>
      <c r="E23" s="97"/>
    </row>
    <row r="24" spans="1:5" x14ac:dyDescent="0.2">
      <c r="A24" s="8"/>
      <c r="B24" s="97"/>
      <c r="C24" s="85"/>
      <c r="D24" s="85"/>
      <c r="E24" s="97"/>
    </row>
    <row r="25" spans="1:5" x14ac:dyDescent="0.2">
      <c r="A25" s="85"/>
      <c r="B25" s="97"/>
      <c r="C25" s="85"/>
      <c r="D25" s="85"/>
      <c r="E25" s="97"/>
    </row>
    <row r="26" spans="1:5" ht="111" customHeight="1" x14ac:dyDescent="0.2">
      <c r="A26" s="144" t="s">
        <v>434</v>
      </c>
      <c r="B26" s="139"/>
      <c r="C26" s="139"/>
      <c r="D26" s="139"/>
      <c r="E26" s="139"/>
    </row>
    <row r="27" spans="1:5" ht="21" customHeight="1" x14ac:dyDescent="0.2">
      <c r="A27" s="8"/>
      <c r="B27" s="8"/>
    </row>
    <row r="28" spans="1:5" x14ac:dyDescent="0.2">
      <c r="A28" s="8" t="s">
        <v>435</v>
      </c>
      <c r="B28" s="8"/>
      <c r="D28" s="8" t="s">
        <v>435</v>
      </c>
    </row>
    <row r="29" spans="1:5" x14ac:dyDescent="0.2">
      <c r="A29" s="8"/>
      <c r="B29" s="8"/>
    </row>
    <row r="30" spans="1:5" x14ac:dyDescent="0.2">
      <c r="A30" s="8"/>
      <c r="B30" s="146" t="s">
        <v>408</v>
      </c>
      <c r="C30" s="147"/>
      <c r="D30" s="147"/>
      <c r="E30" s="147"/>
    </row>
    <row r="32" spans="1:5" x14ac:dyDescent="0.2">
      <c r="A32" s="8"/>
      <c r="B32" s="8"/>
    </row>
    <row r="33" spans="1:5" x14ac:dyDescent="0.2">
      <c r="C33" s="8" t="s">
        <v>46</v>
      </c>
      <c r="D33" s="8"/>
    </row>
    <row r="34" spans="1:5" x14ac:dyDescent="0.2">
      <c r="C34" s="8" t="s">
        <v>47</v>
      </c>
      <c r="D34" s="8"/>
    </row>
    <row r="35" spans="1:5" x14ac:dyDescent="0.2">
      <c r="C35" s="8" t="s">
        <v>48</v>
      </c>
      <c r="D35" s="8"/>
    </row>
    <row r="36" spans="1:5" x14ac:dyDescent="0.2">
      <c r="C36" s="8" t="s">
        <v>49</v>
      </c>
      <c r="D36" s="8"/>
    </row>
    <row r="37" spans="1:5" x14ac:dyDescent="0.2">
      <c r="A37" s="8"/>
      <c r="B37" s="8"/>
    </row>
    <row r="38" spans="1:5" x14ac:dyDescent="0.2">
      <c r="A38" s="8"/>
      <c r="B38" s="8"/>
    </row>
    <row r="39" spans="1:5" x14ac:dyDescent="0.2">
      <c r="A39" s="5" t="s">
        <v>39</v>
      </c>
      <c r="B39" s="10"/>
    </row>
    <row r="40" spans="1:5" ht="25.5" customHeight="1" x14ac:dyDescent="0.2">
      <c r="A40" s="138" t="s">
        <v>40</v>
      </c>
      <c r="B40" s="139"/>
      <c r="C40" s="139"/>
      <c r="D40" s="139"/>
      <c r="E40" s="139"/>
    </row>
    <row r="41" spans="1:5" x14ac:dyDescent="0.2">
      <c r="A41" s="11"/>
      <c r="B41" s="11"/>
    </row>
  </sheetData>
  <mergeCells count="8">
    <mergeCell ref="A40:E40"/>
    <mergeCell ref="A14:E14"/>
    <mergeCell ref="A1:E1"/>
    <mergeCell ref="A3:E3"/>
    <mergeCell ref="A26:E26"/>
    <mergeCell ref="A20:E20"/>
    <mergeCell ref="B30:E30"/>
    <mergeCell ref="A2:E2"/>
  </mergeCells>
  <pageMargins left="0.7" right="0.6" top="0.7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F9" sqref="F9:G9"/>
    </sheetView>
  </sheetViews>
  <sheetFormatPr defaultColWidth="8.88671875" defaultRowHeight="15" x14ac:dyDescent="0.2"/>
  <cols>
    <col min="1" max="4" width="8.88671875" style="14"/>
    <col min="5" max="5" width="4.44140625" style="14" customWidth="1"/>
    <col min="6" max="7" width="14.5546875" style="14" customWidth="1"/>
    <col min="8" max="16384" width="8.88671875" style="14"/>
  </cols>
  <sheetData>
    <row r="1" spans="1:7" s="26" customFormat="1" x14ac:dyDescent="0.25">
      <c r="A1" s="151" t="str">
        <f>'Cover Page'!A1:E1</f>
        <v>MONTANA CAPTIVE INSURANCE COMPANY ANNUAL REPORT</v>
      </c>
      <c r="B1" s="152"/>
      <c r="C1" s="152"/>
      <c r="D1" s="152"/>
      <c r="E1" s="152"/>
      <c r="F1" s="152"/>
      <c r="G1" s="152"/>
    </row>
    <row r="2" spans="1:7" s="26" customFormat="1" x14ac:dyDescent="0.25">
      <c r="A2" s="151" t="str">
        <f>'Cover Page'!A2:E2</f>
        <v>FOR THE YEAR ENDING DECEMBER 31, 2024</v>
      </c>
      <c r="B2" s="152"/>
      <c r="C2" s="152"/>
      <c r="D2" s="152"/>
      <c r="E2" s="152"/>
      <c r="F2" s="152"/>
      <c r="G2" s="152"/>
    </row>
    <row r="3" spans="1:7" s="26" customFormat="1" x14ac:dyDescent="0.25">
      <c r="A3" s="151" t="str">
        <f>'Cover Page'!A3:E3</f>
        <v>INSERT COMPANY NAME</v>
      </c>
      <c r="B3" s="152"/>
      <c r="C3" s="152"/>
      <c r="D3" s="152"/>
      <c r="E3" s="152"/>
      <c r="F3" s="152"/>
      <c r="G3" s="152"/>
    </row>
    <row r="4" spans="1:7" s="26" customFormat="1" x14ac:dyDescent="0.25">
      <c r="A4" s="40"/>
      <c r="B4" s="41"/>
      <c r="C4" s="41"/>
      <c r="D4" s="41"/>
      <c r="E4" s="41"/>
      <c r="F4" s="41"/>
      <c r="G4" s="41"/>
    </row>
    <row r="5" spans="1:7" x14ac:dyDescent="0.2">
      <c r="A5" s="156" t="s">
        <v>50</v>
      </c>
      <c r="B5" s="157"/>
      <c r="C5" s="157"/>
      <c r="D5" s="157"/>
      <c r="E5" s="157"/>
      <c r="F5" s="157"/>
      <c r="G5" s="158"/>
    </row>
    <row r="6" spans="1:7" x14ac:dyDescent="0.2">
      <c r="A6" s="159"/>
      <c r="B6" s="160"/>
      <c r="C6" s="160"/>
      <c r="D6" s="160"/>
      <c r="E6" s="160"/>
      <c r="F6" s="160"/>
      <c r="G6" s="161"/>
    </row>
    <row r="7" spans="1:7" x14ac:dyDescent="0.2">
      <c r="A7" s="162" t="s">
        <v>51</v>
      </c>
      <c r="B7" s="163"/>
      <c r="C7" s="163"/>
      <c r="D7" s="163"/>
      <c r="E7" s="163"/>
      <c r="F7" s="163"/>
      <c r="G7" s="163"/>
    </row>
    <row r="8" spans="1:7" x14ac:dyDescent="0.2">
      <c r="A8" s="163"/>
      <c r="B8" s="163"/>
      <c r="C8" s="163"/>
      <c r="D8" s="163"/>
      <c r="E8" s="163"/>
      <c r="F8" s="163"/>
      <c r="G8" s="163"/>
    </row>
    <row r="9" spans="1:7" ht="15" customHeight="1" x14ac:dyDescent="0.2">
      <c r="A9" s="64"/>
      <c r="B9" s="65"/>
      <c r="C9" s="65"/>
      <c r="D9" s="65"/>
      <c r="E9" s="66"/>
      <c r="F9" s="70" t="s">
        <v>441</v>
      </c>
      <c r="G9" s="70" t="s">
        <v>436</v>
      </c>
    </row>
    <row r="10" spans="1:7" x14ac:dyDescent="0.2">
      <c r="A10" s="67"/>
      <c r="B10" s="68"/>
      <c r="C10" s="68"/>
      <c r="D10" s="68"/>
      <c r="E10" s="69"/>
      <c r="F10" s="71" t="s">
        <v>349</v>
      </c>
      <c r="G10" s="71" t="s">
        <v>350</v>
      </c>
    </row>
    <row r="11" spans="1:7" x14ac:dyDescent="0.2">
      <c r="A11" s="153" t="s">
        <v>60</v>
      </c>
      <c r="B11" s="153"/>
      <c r="C11" s="153"/>
      <c r="D11" s="153"/>
      <c r="E11" s="153"/>
      <c r="F11" s="76" t="s">
        <v>52</v>
      </c>
      <c r="G11" s="77"/>
    </row>
    <row r="12" spans="1:7" x14ac:dyDescent="0.2">
      <c r="A12" s="153" t="s">
        <v>61</v>
      </c>
      <c r="B12" s="153"/>
      <c r="C12" s="153"/>
      <c r="D12" s="153"/>
      <c r="E12" s="153"/>
      <c r="F12" s="77"/>
      <c r="G12" s="77"/>
    </row>
    <row r="13" spans="1:7" x14ac:dyDescent="0.2">
      <c r="A13" s="155" t="s">
        <v>62</v>
      </c>
      <c r="B13" s="153"/>
      <c r="C13" s="153"/>
      <c r="D13" s="153"/>
      <c r="E13" s="153"/>
      <c r="F13" s="76" t="s">
        <v>52</v>
      </c>
      <c r="G13" s="77"/>
    </row>
    <row r="14" spans="1:7" x14ac:dyDescent="0.2">
      <c r="A14" s="153" t="s">
        <v>63</v>
      </c>
      <c r="B14" s="153"/>
      <c r="C14" s="153"/>
      <c r="D14" s="153"/>
      <c r="E14" s="153"/>
      <c r="F14" s="77"/>
      <c r="G14" s="77"/>
    </row>
    <row r="15" spans="1:7" x14ac:dyDescent="0.2">
      <c r="A15" s="153" t="s">
        <v>64</v>
      </c>
      <c r="B15" s="153"/>
      <c r="C15" s="153"/>
      <c r="D15" s="153"/>
      <c r="E15" s="153"/>
      <c r="F15" s="77"/>
      <c r="G15" s="77"/>
    </row>
    <row r="16" spans="1:7" x14ac:dyDescent="0.2">
      <c r="A16" s="153" t="s">
        <v>53</v>
      </c>
      <c r="B16" s="153"/>
      <c r="C16" s="153"/>
      <c r="D16" s="153"/>
      <c r="E16" s="153"/>
      <c r="F16" s="78"/>
      <c r="G16" s="77"/>
    </row>
    <row r="17" spans="1:7" x14ac:dyDescent="0.2">
      <c r="A17" s="153" t="s">
        <v>54</v>
      </c>
      <c r="B17" s="153"/>
      <c r="C17" s="153"/>
      <c r="D17" s="153"/>
      <c r="E17" s="153"/>
      <c r="F17" s="77"/>
      <c r="G17" s="77"/>
    </row>
    <row r="18" spans="1:7" x14ac:dyDescent="0.2">
      <c r="A18" s="155" t="s">
        <v>59</v>
      </c>
      <c r="B18" s="153"/>
      <c r="C18" s="153"/>
      <c r="D18" s="153"/>
      <c r="E18" s="153"/>
      <c r="F18" s="78">
        <f>SUM(F11:F17)</f>
        <v>0</v>
      </c>
      <c r="G18" s="78">
        <f>SUM(G11:G17)</f>
        <v>0</v>
      </c>
    </row>
    <row r="19" spans="1:7" x14ac:dyDescent="0.2">
      <c r="A19" s="153" t="s">
        <v>55</v>
      </c>
      <c r="B19" s="153"/>
      <c r="C19" s="153"/>
      <c r="D19" s="153"/>
      <c r="E19" s="153"/>
      <c r="F19" s="77"/>
      <c r="G19" s="77"/>
    </row>
    <row r="20" spans="1:7" x14ac:dyDescent="0.2">
      <c r="A20" s="153" t="s">
        <v>56</v>
      </c>
      <c r="B20" s="153"/>
      <c r="C20" s="153"/>
      <c r="D20" s="153"/>
      <c r="E20" s="153"/>
      <c r="F20" s="77"/>
      <c r="G20" s="77"/>
    </row>
    <row r="21" spans="1:7" x14ac:dyDescent="0.2">
      <c r="A21" s="153" t="s">
        <v>57</v>
      </c>
      <c r="B21" s="153"/>
      <c r="C21" s="153"/>
      <c r="D21" s="153"/>
      <c r="E21" s="153"/>
      <c r="F21" s="77"/>
      <c r="G21" s="77"/>
    </row>
    <row r="22" spans="1:7" x14ac:dyDescent="0.2">
      <c r="A22" s="153" t="s">
        <v>65</v>
      </c>
      <c r="B22" s="153"/>
      <c r="C22" s="153"/>
      <c r="D22" s="153"/>
      <c r="E22" s="153"/>
      <c r="F22" s="78"/>
      <c r="G22" s="78"/>
    </row>
    <row r="23" spans="1:7" x14ac:dyDescent="0.2">
      <c r="A23" s="153" t="s">
        <v>66</v>
      </c>
      <c r="B23" s="153"/>
      <c r="C23" s="153"/>
      <c r="D23" s="153"/>
      <c r="E23" s="153"/>
      <c r="F23" s="78"/>
      <c r="G23" s="78"/>
    </row>
    <row r="24" spans="1:7" x14ac:dyDescent="0.2">
      <c r="A24" s="153" t="s">
        <v>67</v>
      </c>
      <c r="B24" s="153"/>
      <c r="C24" s="153"/>
      <c r="D24" s="153"/>
      <c r="E24" s="153"/>
      <c r="F24" s="77"/>
      <c r="G24" s="77"/>
    </row>
    <row r="25" spans="1:7" x14ac:dyDescent="0.2">
      <c r="A25" s="153" t="s">
        <v>68</v>
      </c>
      <c r="B25" s="153"/>
      <c r="C25" s="153"/>
      <c r="D25" s="153"/>
      <c r="E25" s="153"/>
      <c r="F25" s="77">
        <v>0</v>
      </c>
      <c r="G25" s="77"/>
    </row>
    <row r="26" spans="1:7" x14ac:dyDescent="0.2">
      <c r="A26" s="153" t="s">
        <v>70</v>
      </c>
      <c r="B26" s="153"/>
      <c r="C26" s="153"/>
      <c r="D26" s="153"/>
      <c r="E26" s="153"/>
      <c r="F26" s="77"/>
      <c r="G26" s="77"/>
    </row>
    <row r="27" spans="1:7" x14ac:dyDescent="0.2">
      <c r="A27" s="153" t="s">
        <v>69</v>
      </c>
      <c r="B27" s="153"/>
      <c r="C27" s="153"/>
      <c r="D27" s="153"/>
      <c r="E27" s="153"/>
      <c r="F27" s="76"/>
      <c r="G27" s="77"/>
    </row>
    <row r="28" spans="1:7" x14ac:dyDescent="0.2">
      <c r="A28" s="153" t="s">
        <v>71</v>
      </c>
      <c r="B28" s="154"/>
      <c r="C28" s="154"/>
      <c r="D28" s="154"/>
      <c r="E28" s="154"/>
      <c r="F28" s="77"/>
      <c r="G28" s="77"/>
    </row>
    <row r="29" spans="1:7" x14ac:dyDescent="0.2">
      <c r="A29" s="153" t="s">
        <v>72</v>
      </c>
      <c r="B29" s="154"/>
      <c r="C29" s="154"/>
      <c r="D29" s="154"/>
      <c r="E29" s="154"/>
      <c r="F29" s="77"/>
      <c r="G29" s="77"/>
    </row>
    <row r="30" spans="1:7" x14ac:dyDescent="0.2">
      <c r="A30" s="153" t="s">
        <v>73</v>
      </c>
      <c r="B30" s="153"/>
      <c r="C30" s="153"/>
      <c r="D30" s="153"/>
      <c r="E30" s="153"/>
      <c r="F30" s="77"/>
      <c r="G30" s="77"/>
    </row>
    <row r="31" spans="1:7" x14ac:dyDescent="0.2">
      <c r="A31" s="153" t="s">
        <v>58</v>
      </c>
      <c r="B31" s="153"/>
      <c r="C31" s="153"/>
      <c r="D31" s="153"/>
      <c r="E31" s="153"/>
      <c r="F31" s="77"/>
      <c r="G31" s="77"/>
    </row>
    <row r="32" spans="1:7" x14ac:dyDescent="0.2">
      <c r="A32" s="153"/>
      <c r="B32" s="153"/>
      <c r="C32" s="153"/>
      <c r="D32" s="153"/>
      <c r="E32" s="153"/>
      <c r="F32" s="77"/>
      <c r="G32" s="77"/>
    </row>
    <row r="33" spans="1:7" x14ac:dyDescent="0.2">
      <c r="A33" s="153"/>
      <c r="B33" s="153"/>
      <c r="C33" s="153"/>
      <c r="D33" s="153"/>
      <c r="E33" s="153"/>
      <c r="F33" s="77"/>
      <c r="G33" s="77"/>
    </row>
    <row r="34" spans="1:7" x14ac:dyDescent="0.2">
      <c r="A34" s="149" t="s">
        <v>160</v>
      </c>
      <c r="B34" s="150"/>
      <c r="C34" s="150"/>
      <c r="D34" s="150"/>
      <c r="E34" s="150"/>
      <c r="F34" s="79">
        <f>SUM(F18:F33)</f>
        <v>0</v>
      </c>
      <c r="G34" s="79">
        <f>SUM(G18:G33)</f>
        <v>0</v>
      </c>
    </row>
    <row r="37" spans="1:7" x14ac:dyDescent="0.2">
      <c r="A37" s="14" t="s">
        <v>304</v>
      </c>
    </row>
  </sheetData>
  <mergeCells count="29">
    <mergeCell ref="A5:G6"/>
    <mergeCell ref="A7:G8"/>
    <mergeCell ref="A14:E14"/>
    <mergeCell ref="A15:E15"/>
    <mergeCell ref="A12:E12"/>
    <mergeCell ref="A13:E13"/>
    <mergeCell ref="A11:E11"/>
    <mergeCell ref="A20:E20"/>
    <mergeCell ref="A21:E21"/>
    <mergeCell ref="A18:E18"/>
    <mergeCell ref="A19:E19"/>
    <mergeCell ref="A16:E16"/>
    <mergeCell ref="A17:E17"/>
    <mergeCell ref="A34:E34"/>
    <mergeCell ref="A1:G1"/>
    <mergeCell ref="A2:G2"/>
    <mergeCell ref="A3:G3"/>
    <mergeCell ref="A32:E32"/>
    <mergeCell ref="A33:E33"/>
    <mergeCell ref="A30:E30"/>
    <mergeCell ref="A31:E31"/>
    <mergeCell ref="A28:E28"/>
    <mergeCell ref="A29:E29"/>
    <mergeCell ref="A26:E26"/>
    <mergeCell ref="A27:E27"/>
    <mergeCell ref="A24:E24"/>
    <mergeCell ref="A25:E25"/>
    <mergeCell ref="A22:E22"/>
    <mergeCell ref="A23:E23"/>
  </mergeCells>
  <pageMargins left="0.95" right="0.7" top="0.75" bottom="0.75" header="0.3" footer="0.3"/>
  <pageSetup orientation="portrait" r:id="rId1"/>
  <headerFooter>
    <oddFooter>&amp;C&amp;"Tahoma,Regular"&amp;10&amp;A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workbookViewId="0">
      <selection activeCell="I14" sqref="I14"/>
    </sheetView>
  </sheetViews>
  <sheetFormatPr defaultColWidth="8.88671875" defaultRowHeight="15" x14ac:dyDescent="0.2"/>
  <cols>
    <col min="1" max="5" width="8.88671875" style="17"/>
    <col min="6" max="7" width="10.88671875" style="17" customWidth="1"/>
    <col min="8"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ht="15.75" x14ac:dyDescent="0.25">
      <c r="A4" s="40"/>
      <c r="B4" s="41"/>
      <c r="C4" s="41"/>
      <c r="D4" s="41"/>
      <c r="E4" s="41"/>
      <c r="F4" s="41"/>
      <c r="G4" s="41"/>
    </row>
    <row r="5" spans="1:7" x14ac:dyDescent="0.2">
      <c r="A5" s="156" t="s">
        <v>50</v>
      </c>
      <c r="B5" s="157"/>
      <c r="C5" s="157"/>
      <c r="D5" s="157"/>
      <c r="E5" s="157"/>
      <c r="F5" s="157"/>
      <c r="G5" s="158"/>
    </row>
    <row r="6" spans="1:7" x14ac:dyDescent="0.2">
      <c r="A6" s="159"/>
      <c r="B6" s="160"/>
      <c r="C6" s="160"/>
      <c r="D6" s="160"/>
      <c r="E6" s="160"/>
      <c r="F6" s="160"/>
      <c r="G6" s="161"/>
    </row>
    <row r="7" spans="1:7" x14ac:dyDescent="0.2">
      <c r="A7" s="164" t="s">
        <v>149</v>
      </c>
      <c r="B7" s="165"/>
      <c r="C7" s="165"/>
      <c r="D7" s="165"/>
      <c r="E7" s="165"/>
      <c r="F7" s="165"/>
      <c r="G7" s="166"/>
    </row>
    <row r="8" spans="1:7" x14ac:dyDescent="0.2">
      <c r="A8" s="167"/>
      <c r="B8" s="168"/>
      <c r="C8" s="168"/>
      <c r="D8" s="168"/>
      <c r="E8" s="168"/>
      <c r="F8" s="168"/>
      <c r="G8" s="169"/>
    </row>
    <row r="9" spans="1:7" ht="15" customHeight="1" x14ac:dyDescent="0.2">
      <c r="A9" s="170"/>
      <c r="B9" s="170"/>
      <c r="C9" s="170"/>
      <c r="D9" s="170"/>
      <c r="E9" s="170"/>
      <c r="F9" s="171" t="s">
        <v>442</v>
      </c>
      <c r="G9" s="171" t="s">
        <v>443</v>
      </c>
    </row>
    <row r="10" spans="1:7" x14ac:dyDescent="0.2">
      <c r="A10" s="170"/>
      <c r="B10" s="170"/>
      <c r="C10" s="170"/>
      <c r="D10" s="170"/>
      <c r="E10" s="170"/>
      <c r="F10" s="172"/>
      <c r="G10" s="172"/>
    </row>
    <row r="11" spans="1:7" x14ac:dyDescent="0.2">
      <c r="A11" s="153" t="s">
        <v>124</v>
      </c>
      <c r="B11" s="153"/>
      <c r="C11" s="153"/>
      <c r="D11" s="153"/>
      <c r="E11" s="153"/>
      <c r="F11" s="76">
        <f>+SUM('11 Summary-Net Loss &amp; LAE'!F20:F24)+SUM('11 Summary-Net Loss &amp; LAE'!F30:F34)</f>
        <v>0</v>
      </c>
      <c r="G11" s="77">
        <f>'10 Losses &amp; LAE Paid &amp; Incurred'!G18</f>
        <v>0</v>
      </c>
    </row>
    <row r="12" spans="1:7" x14ac:dyDescent="0.2">
      <c r="A12" s="153" t="s">
        <v>125</v>
      </c>
      <c r="B12" s="153"/>
      <c r="C12" s="153"/>
      <c r="D12" s="153"/>
      <c r="E12" s="153"/>
      <c r="F12" s="77"/>
      <c r="G12" s="77">
        <f>'10 Losses &amp; LAE Paid &amp; Incurred'!G33</f>
        <v>0</v>
      </c>
    </row>
    <row r="13" spans="1:7" x14ac:dyDescent="0.2">
      <c r="A13" s="173" t="s">
        <v>126</v>
      </c>
      <c r="B13" s="174"/>
      <c r="C13" s="174"/>
      <c r="D13" s="174"/>
      <c r="E13" s="175"/>
      <c r="F13" s="77"/>
      <c r="G13" s="77"/>
    </row>
    <row r="14" spans="1:7" x14ac:dyDescent="0.2">
      <c r="A14" s="153" t="s">
        <v>127</v>
      </c>
      <c r="B14" s="153"/>
      <c r="C14" s="153"/>
      <c r="D14" s="153"/>
      <c r="E14" s="153"/>
      <c r="F14" s="77"/>
      <c r="G14" s="77"/>
    </row>
    <row r="15" spans="1:7" x14ac:dyDescent="0.2">
      <c r="A15" s="153" t="s">
        <v>128</v>
      </c>
      <c r="B15" s="153"/>
      <c r="C15" s="153"/>
      <c r="D15" s="153"/>
      <c r="E15" s="153"/>
      <c r="F15" s="77"/>
      <c r="G15" s="77"/>
    </row>
    <row r="16" spans="1:7" x14ac:dyDescent="0.2">
      <c r="A16" s="153" t="s">
        <v>129</v>
      </c>
      <c r="B16" s="153"/>
      <c r="C16" s="153"/>
      <c r="D16" s="153"/>
      <c r="E16" s="153"/>
      <c r="F16" s="78"/>
      <c r="G16" s="77"/>
    </row>
    <row r="17" spans="1:7" x14ac:dyDescent="0.2">
      <c r="A17" s="153" t="s">
        <v>130</v>
      </c>
      <c r="B17" s="153"/>
      <c r="C17" s="153"/>
      <c r="D17" s="153"/>
      <c r="E17" s="153"/>
      <c r="F17" s="77">
        <f>'7 Premium Schedule'!L32</f>
        <v>0</v>
      </c>
      <c r="G17" s="77"/>
    </row>
    <row r="18" spans="1:7" x14ac:dyDescent="0.2">
      <c r="A18" s="155" t="s">
        <v>131</v>
      </c>
      <c r="B18" s="153"/>
      <c r="C18" s="153"/>
      <c r="D18" s="153"/>
      <c r="E18" s="153"/>
      <c r="F18" s="78"/>
      <c r="G18" s="78"/>
    </row>
    <row r="19" spans="1:7" x14ac:dyDescent="0.2">
      <c r="A19" s="153" t="s">
        <v>132</v>
      </c>
      <c r="B19" s="153"/>
      <c r="C19" s="153"/>
      <c r="D19" s="153"/>
      <c r="E19" s="153"/>
      <c r="F19" s="77"/>
      <c r="G19" s="77"/>
    </row>
    <row r="20" spans="1:7" x14ac:dyDescent="0.2">
      <c r="A20" s="153" t="s">
        <v>133</v>
      </c>
      <c r="B20" s="153"/>
      <c r="C20" s="153"/>
      <c r="D20" s="153"/>
      <c r="E20" s="153"/>
      <c r="F20" s="77"/>
      <c r="G20" s="77"/>
    </row>
    <row r="21" spans="1:7" x14ac:dyDescent="0.2">
      <c r="A21" s="153" t="s">
        <v>134</v>
      </c>
      <c r="B21" s="153"/>
      <c r="C21" s="153"/>
      <c r="D21" s="153"/>
      <c r="E21" s="153"/>
      <c r="F21" s="77"/>
      <c r="G21" s="77"/>
    </row>
    <row r="22" spans="1:7" x14ac:dyDescent="0.2">
      <c r="A22" s="153" t="s">
        <v>135</v>
      </c>
      <c r="B22" s="153"/>
      <c r="C22" s="153"/>
      <c r="D22" s="153"/>
      <c r="E22" s="153"/>
      <c r="F22" s="78"/>
      <c r="G22" s="78"/>
    </row>
    <row r="23" spans="1:7" x14ac:dyDescent="0.2">
      <c r="A23" s="153" t="s">
        <v>136</v>
      </c>
      <c r="B23" s="153"/>
      <c r="C23" s="153"/>
      <c r="D23" s="153"/>
      <c r="E23" s="153"/>
      <c r="F23" s="78"/>
      <c r="G23" s="78"/>
    </row>
    <row r="24" spans="1:7" x14ac:dyDescent="0.2">
      <c r="A24" s="153" t="s">
        <v>137</v>
      </c>
      <c r="B24" s="153"/>
      <c r="C24" s="153"/>
      <c r="D24" s="153"/>
      <c r="E24" s="153"/>
      <c r="F24" s="77"/>
      <c r="G24" s="77"/>
    </row>
    <row r="25" spans="1:7" x14ac:dyDescent="0.2">
      <c r="A25" s="153" t="s">
        <v>138</v>
      </c>
      <c r="B25" s="153"/>
      <c r="C25" s="153"/>
      <c r="D25" s="153"/>
      <c r="E25" s="153"/>
      <c r="F25" s="77"/>
      <c r="G25" s="77"/>
    </row>
    <row r="26" spans="1:7" x14ac:dyDescent="0.2">
      <c r="A26" s="153" t="s">
        <v>139</v>
      </c>
      <c r="B26" s="153"/>
      <c r="C26" s="153"/>
      <c r="D26" s="153"/>
      <c r="E26" s="153"/>
      <c r="F26" s="77"/>
      <c r="G26" s="77"/>
    </row>
    <row r="27" spans="1:7" x14ac:dyDescent="0.2">
      <c r="A27" s="176" t="s">
        <v>140</v>
      </c>
      <c r="B27" s="177"/>
      <c r="C27" s="177"/>
      <c r="D27" s="177"/>
      <c r="E27" s="177"/>
      <c r="F27" s="79">
        <f>SUM(F11:F26)</f>
        <v>0</v>
      </c>
      <c r="G27" s="79">
        <f>SUM(G11:G26)</f>
        <v>0</v>
      </c>
    </row>
    <row r="28" spans="1:7" x14ac:dyDescent="0.2">
      <c r="A28" s="153"/>
      <c r="B28" s="154"/>
      <c r="C28" s="154"/>
      <c r="D28" s="154"/>
      <c r="E28" s="154"/>
      <c r="F28" s="77"/>
      <c r="G28" s="77"/>
    </row>
    <row r="29" spans="1:7" x14ac:dyDescent="0.2">
      <c r="A29" s="153" t="s">
        <v>141</v>
      </c>
      <c r="B29" s="154"/>
      <c r="C29" s="154"/>
      <c r="D29" s="154"/>
      <c r="E29" s="154"/>
      <c r="F29" s="77"/>
      <c r="G29" s="77"/>
    </row>
    <row r="30" spans="1:7" x14ac:dyDescent="0.2">
      <c r="A30" s="153" t="s">
        <v>142</v>
      </c>
      <c r="B30" s="153"/>
      <c r="C30" s="153"/>
      <c r="D30" s="153"/>
      <c r="E30" s="153"/>
      <c r="F30" s="77"/>
      <c r="G30" s="77"/>
    </row>
    <row r="31" spans="1:7" x14ac:dyDescent="0.2">
      <c r="A31" s="153" t="s">
        <v>143</v>
      </c>
      <c r="B31" s="153"/>
      <c r="C31" s="153"/>
      <c r="D31" s="153"/>
      <c r="E31" s="153"/>
      <c r="F31" s="77"/>
      <c r="G31" s="77"/>
    </row>
    <row r="32" spans="1:7" x14ac:dyDescent="0.2">
      <c r="A32" s="153" t="s">
        <v>144</v>
      </c>
      <c r="B32" s="153"/>
      <c r="C32" s="153"/>
      <c r="D32" s="153"/>
      <c r="E32" s="153"/>
      <c r="F32" s="77"/>
      <c r="G32" s="77"/>
    </row>
    <row r="33" spans="1:7" x14ac:dyDescent="0.2">
      <c r="A33" s="153" t="s">
        <v>145</v>
      </c>
      <c r="B33" s="153"/>
      <c r="C33" s="153"/>
      <c r="D33" s="153"/>
      <c r="E33" s="153"/>
      <c r="F33" s="77"/>
      <c r="G33" s="77"/>
    </row>
    <row r="34" spans="1:7" x14ac:dyDescent="0.2">
      <c r="A34" s="153" t="s">
        <v>146</v>
      </c>
      <c r="B34" s="153"/>
      <c r="C34" s="153"/>
      <c r="D34" s="153"/>
      <c r="E34" s="153"/>
      <c r="F34" s="77"/>
      <c r="G34" s="77"/>
    </row>
    <row r="35" spans="1:7" x14ac:dyDescent="0.2">
      <c r="A35" s="176" t="s">
        <v>147</v>
      </c>
      <c r="B35" s="177"/>
      <c r="C35" s="177"/>
      <c r="D35" s="177"/>
      <c r="E35" s="177"/>
      <c r="F35" s="79">
        <f>SUM(F29:F34)</f>
        <v>0</v>
      </c>
      <c r="G35" s="79">
        <f>SUM(G29:G34)</f>
        <v>0</v>
      </c>
    </row>
    <row r="36" spans="1:7" ht="29.25" customHeight="1" x14ac:dyDescent="0.2">
      <c r="A36" s="87" t="s">
        <v>148</v>
      </c>
      <c r="B36" s="88"/>
      <c r="C36" s="88"/>
      <c r="D36" s="88"/>
      <c r="E36" s="89"/>
      <c r="F36" s="90">
        <f>F27+F35</f>
        <v>0</v>
      </c>
      <c r="G36" s="90">
        <f>G27+G35</f>
        <v>0</v>
      </c>
    </row>
  </sheetData>
  <mergeCells count="33">
    <mergeCell ref="A25:E25"/>
    <mergeCell ref="A32:E32"/>
    <mergeCell ref="A34:E34"/>
    <mergeCell ref="A33:E33"/>
    <mergeCell ref="A35:E35"/>
    <mergeCell ref="A26:E26"/>
    <mergeCell ref="A27:E27"/>
    <mergeCell ref="A28:E28"/>
    <mergeCell ref="A29:E29"/>
    <mergeCell ref="A30:E30"/>
    <mergeCell ref="A31:E31"/>
    <mergeCell ref="A20:E20"/>
    <mergeCell ref="A21:E21"/>
    <mergeCell ref="A22:E22"/>
    <mergeCell ref="A23:E23"/>
    <mergeCell ref="A24:E24"/>
    <mergeCell ref="A19:E19"/>
    <mergeCell ref="A9:E10"/>
    <mergeCell ref="F9:F10"/>
    <mergeCell ref="G9:G10"/>
    <mergeCell ref="A11:E11"/>
    <mergeCell ref="A12:E12"/>
    <mergeCell ref="A14:E14"/>
    <mergeCell ref="A15:E15"/>
    <mergeCell ref="A16:E16"/>
    <mergeCell ref="A17:E17"/>
    <mergeCell ref="A18:E18"/>
    <mergeCell ref="A13:E13"/>
    <mergeCell ref="A1:G1"/>
    <mergeCell ref="A2:G2"/>
    <mergeCell ref="A3:G3"/>
    <mergeCell ref="A5:G6"/>
    <mergeCell ref="A7:G8"/>
  </mergeCells>
  <pageMargins left="0.95" right="0.7" top="0.75" bottom="0.75" header="0.3" footer="0.3"/>
  <pageSetup orientation="portrait" r:id="rId1"/>
  <headerFooter>
    <oddFooter>&amp;C&amp;"Tahoma,Regular"&amp;10&amp;A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workbookViewId="0">
      <selection activeCell="G30" sqref="G30:G31"/>
    </sheetView>
  </sheetViews>
  <sheetFormatPr defaultColWidth="8.88671875" defaultRowHeight="15" x14ac:dyDescent="0.2"/>
  <cols>
    <col min="1" max="4" width="8.88671875" style="17"/>
    <col min="5" max="5" width="14" style="17" customWidth="1"/>
    <col min="6" max="7" width="11.77734375" style="17" customWidth="1"/>
    <col min="8" max="16384" width="8.88671875" style="17"/>
  </cols>
  <sheetData>
    <row r="1" spans="1:10" ht="15.75" x14ac:dyDescent="0.25">
      <c r="A1" s="151" t="str">
        <f>'Cover Page'!A1:E1</f>
        <v>MONTANA CAPTIVE INSURANCE COMPANY ANNUAL REPORT</v>
      </c>
      <c r="B1" s="152"/>
      <c r="C1" s="152"/>
      <c r="D1" s="152"/>
      <c r="E1" s="152"/>
      <c r="F1" s="152"/>
      <c r="G1" s="152"/>
    </row>
    <row r="2" spans="1:10" ht="15.75" x14ac:dyDescent="0.25">
      <c r="A2" s="151" t="str">
        <f>'Cover Page'!A2:E2</f>
        <v>FOR THE YEAR ENDING DECEMBER 31, 2024</v>
      </c>
      <c r="B2" s="152"/>
      <c r="C2" s="152"/>
      <c r="D2" s="152"/>
      <c r="E2" s="152"/>
      <c r="F2" s="152"/>
      <c r="G2" s="152"/>
    </row>
    <row r="3" spans="1:10" ht="15.75" x14ac:dyDescent="0.25">
      <c r="A3" s="151" t="str">
        <f>'Cover Page'!A3:E3</f>
        <v>INSERT COMPANY NAME</v>
      </c>
      <c r="B3" s="152"/>
      <c r="C3" s="152"/>
      <c r="D3" s="152"/>
      <c r="E3" s="152"/>
      <c r="F3" s="152"/>
      <c r="G3" s="152"/>
    </row>
    <row r="4" spans="1:10" x14ac:dyDescent="0.2">
      <c r="A4" s="181" t="s">
        <v>151</v>
      </c>
      <c r="B4" s="181"/>
      <c r="C4" s="181"/>
      <c r="D4" s="181"/>
      <c r="E4" s="181"/>
      <c r="F4" s="181"/>
      <c r="G4" s="181"/>
    </row>
    <row r="5" spans="1:10" x14ac:dyDescent="0.2">
      <c r="A5" s="182" t="s">
        <v>166</v>
      </c>
      <c r="B5" s="183"/>
      <c r="C5" s="183"/>
      <c r="D5" s="183"/>
      <c r="E5" s="183"/>
      <c r="F5" s="184" t="s">
        <v>442</v>
      </c>
      <c r="G5" s="184" t="s">
        <v>443</v>
      </c>
    </row>
    <row r="6" spans="1:10" ht="13.5" customHeight="1" x14ac:dyDescent="0.2">
      <c r="A6" s="183"/>
      <c r="B6" s="183"/>
      <c r="C6" s="183"/>
      <c r="D6" s="183"/>
      <c r="E6" s="183"/>
      <c r="F6" s="153"/>
      <c r="G6" s="185"/>
    </row>
    <row r="7" spans="1:10" x14ac:dyDescent="0.2">
      <c r="A7" s="178" t="s">
        <v>234</v>
      </c>
      <c r="B7" s="179"/>
      <c r="C7" s="179"/>
      <c r="D7" s="179"/>
      <c r="E7" s="180"/>
      <c r="F7" s="27">
        <f>'7 Premium Schedule'!J32</f>
        <v>0</v>
      </c>
      <c r="G7" s="46"/>
    </row>
    <row r="8" spans="1:10" x14ac:dyDescent="0.2">
      <c r="A8" s="153" t="s">
        <v>164</v>
      </c>
      <c r="B8" s="153"/>
      <c r="C8" s="153"/>
      <c r="D8" s="153"/>
      <c r="E8" s="153"/>
      <c r="F8" s="46"/>
      <c r="G8" s="46"/>
    </row>
    <row r="9" spans="1:10" x14ac:dyDescent="0.2">
      <c r="A9" s="173" t="s">
        <v>167</v>
      </c>
      <c r="B9" s="174"/>
      <c r="C9" s="174"/>
      <c r="D9" s="174"/>
      <c r="E9" s="175"/>
      <c r="F9" s="46">
        <f>SUM(F7:F8)</f>
        <v>0</v>
      </c>
      <c r="G9" s="46">
        <f>SUM(G7:G8)</f>
        <v>0</v>
      </c>
    </row>
    <row r="10" spans="1:10" x14ac:dyDescent="0.2">
      <c r="A10" s="173" t="s">
        <v>165</v>
      </c>
      <c r="B10" s="174"/>
      <c r="C10" s="174"/>
      <c r="D10" s="174"/>
      <c r="E10" s="175"/>
      <c r="F10" s="46"/>
      <c r="G10" s="46"/>
    </row>
    <row r="11" spans="1:10" x14ac:dyDescent="0.2">
      <c r="A11" s="173" t="s">
        <v>173</v>
      </c>
      <c r="B11" s="174"/>
      <c r="C11" s="174"/>
      <c r="D11" s="174"/>
      <c r="E11" s="175"/>
      <c r="F11" s="46">
        <f>SUM(F9:F10)</f>
        <v>0</v>
      </c>
      <c r="G11" s="46">
        <f>SUM(G9:G10)</f>
        <v>0</v>
      </c>
    </row>
    <row r="12" spans="1:10" x14ac:dyDescent="0.2">
      <c r="A12" s="187" t="s">
        <v>168</v>
      </c>
      <c r="B12" s="188"/>
      <c r="C12" s="188"/>
      <c r="D12" s="188"/>
      <c r="E12" s="189"/>
      <c r="F12" s="46"/>
      <c r="G12" s="46"/>
    </row>
    <row r="13" spans="1:10" x14ac:dyDescent="0.2">
      <c r="A13" s="153" t="s">
        <v>169</v>
      </c>
      <c r="B13" s="153"/>
      <c r="C13" s="153"/>
      <c r="D13" s="153"/>
      <c r="E13" s="153"/>
      <c r="F13" s="46">
        <f>'10 Losses &amp; LAE Paid &amp; Incurred'!H18</f>
        <v>0</v>
      </c>
      <c r="G13" s="46"/>
    </row>
    <row r="14" spans="1:10" x14ac:dyDescent="0.2">
      <c r="A14" s="153" t="s">
        <v>170</v>
      </c>
      <c r="B14" s="153"/>
      <c r="C14" s="153"/>
      <c r="D14" s="153"/>
      <c r="E14" s="153"/>
      <c r="F14" s="46">
        <f>'10 Losses &amp; LAE Paid &amp; Incurred'!H33</f>
        <v>0</v>
      </c>
      <c r="G14" s="46"/>
    </row>
    <row r="15" spans="1:10" x14ac:dyDescent="0.2">
      <c r="A15" s="153" t="s">
        <v>171</v>
      </c>
      <c r="B15" s="153"/>
      <c r="C15" s="153"/>
      <c r="D15" s="153"/>
      <c r="E15" s="153"/>
      <c r="F15" s="72"/>
      <c r="G15" s="46"/>
      <c r="J15" s="17" t="s">
        <v>52</v>
      </c>
    </row>
    <row r="16" spans="1:10" x14ac:dyDescent="0.2">
      <c r="A16" s="153" t="s">
        <v>235</v>
      </c>
      <c r="B16" s="153"/>
      <c r="C16" s="153"/>
      <c r="D16" s="153"/>
      <c r="E16" s="153"/>
      <c r="F16" s="72">
        <f>'5 Exhibit of Expenses'!C33</f>
        <v>0</v>
      </c>
      <c r="G16" s="46"/>
    </row>
    <row r="17" spans="1:7" x14ac:dyDescent="0.2">
      <c r="A17" s="178">
        <v>10</v>
      </c>
      <c r="B17" s="179"/>
      <c r="C17" s="179"/>
      <c r="D17" s="179"/>
      <c r="E17" s="180"/>
      <c r="F17" s="46"/>
      <c r="G17" s="46"/>
    </row>
    <row r="18" spans="1:7" x14ac:dyDescent="0.2">
      <c r="A18" s="190" t="s">
        <v>172</v>
      </c>
      <c r="B18" s="191"/>
      <c r="C18" s="191"/>
      <c r="D18" s="191"/>
      <c r="E18" s="192"/>
      <c r="F18" s="47">
        <f>SUM(F13:F17)</f>
        <v>0</v>
      </c>
      <c r="G18" s="47">
        <f>SUM(G13:G17)</f>
        <v>0</v>
      </c>
    </row>
    <row r="19" spans="1:7" x14ac:dyDescent="0.2">
      <c r="A19" s="190" t="s">
        <v>174</v>
      </c>
      <c r="B19" s="191"/>
      <c r="C19" s="191"/>
      <c r="D19" s="191"/>
      <c r="E19" s="192"/>
      <c r="F19" s="47">
        <f>F11-F18</f>
        <v>0</v>
      </c>
      <c r="G19" s="47">
        <f>G11-G18</f>
        <v>0</v>
      </c>
    </row>
    <row r="20" spans="1:7" x14ac:dyDescent="0.2">
      <c r="A20" s="153" t="s">
        <v>175</v>
      </c>
      <c r="B20" s="153"/>
      <c r="C20" s="153"/>
      <c r="D20" s="153"/>
      <c r="E20" s="153"/>
      <c r="F20" s="46">
        <v>0</v>
      </c>
      <c r="G20" s="46"/>
    </row>
    <row r="21" spans="1:7" x14ac:dyDescent="0.2">
      <c r="A21" s="153" t="s">
        <v>428</v>
      </c>
      <c r="B21" s="153"/>
      <c r="C21" s="153"/>
      <c r="D21" s="153"/>
      <c r="E21" s="153"/>
      <c r="F21" s="46">
        <v>0</v>
      </c>
      <c r="G21" s="46"/>
    </row>
    <row r="22" spans="1:7" x14ac:dyDescent="0.2">
      <c r="A22" s="153" t="s">
        <v>176</v>
      </c>
      <c r="B22" s="153"/>
      <c r="C22" s="153"/>
      <c r="D22" s="153"/>
      <c r="E22" s="153"/>
      <c r="F22" s="46">
        <v>0</v>
      </c>
      <c r="G22" s="46"/>
    </row>
    <row r="23" spans="1:7" x14ac:dyDescent="0.2">
      <c r="A23" s="153" t="s">
        <v>177</v>
      </c>
      <c r="B23" s="153"/>
      <c r="C23" s="153"/>
      <c r="D23" s="153"/>
      <c r="E23" s="153"/>
      <c r="F23" s="46">
        <v>0</v>
      </c>
      <c r="G23" s="46"/>
    </row>
    <row r="24" spans="1:7" x14ac:dyDescent="0.2">
      <c r="A24" s="190" t="s">
        <v>429</v>
      </c>
      <c r="B24" s="191"/>
      <c r="C24" s="191"/>
      <c r="D24" s="191"/>
      <c r="E24" s="192"/>
      <c r="F24" s="47">
        <f>F19+F20+F21+F22-F23</f>
        <v>0</v>
      </c>
      <c r="G24" s="47">
        <f>G19+G20+G21+G22-G23</f>
        <v>0</v>
      </c>
    </row>
    <row r="25" spans="1:7" x14ac:dyDescent="0.2">
      <c r="A25" s="153" t="s">
        <v>178</v>
      </c>
      <c r="B25" s="153"/>
      <c r="C25" s="153"/>
      <c r="D25" s="153"/>
      <c r="E25" s="153"/>
      <c r="F25" s="72"/>
      <c r="G25" s="72"/>
    </row>
    <row r="26" spans="1:7" x14ac:dyDescent="0.2">
      <c r="A26" s="153" t="s">
        <v>179</v>
      </c>
      <c r="B26" s="153"/>
      <c r="C26" s="153"/>
      <c r="D26" s="153"/>
      <c r="E26" s="153"/>
      <c r="F26" s="46"/>
      <c r="G26" s="46"/>
    </row>
    <row r="27" spans="1:7" x14ac:dyDescent="0.2">
      <c r="A27" s="190" t="s">
        <v>180</v>
      </c>
      <c r="B27" s="191"/>
      <c r="C27" s="191"/>
      <c r="D27" s="191"/>
      <c r="E27" s="192"/>
      <c r="F27" s="47">
        <f>F24-F25-F26</f>
        <v>0</v>
      </c>
      <c r="G27" s="47">
        <f>G24-G25-G26</f>
        <v>0</v>
      </c>
    </row>
    <row r="28" spans="1:7" x14ac:dyDescent="0.2">
      <c r="A28" s="153"/>
      <c r="B28" s="153"/>
      <c r="C28" s="153"/>
      <c r="D28" s="153"/>
      <c r="E28" s="153"/>
      <c r="F28" s="46"/>
      <c r="G28" s="46"/>
    </row>
    <row r="29" spans="1:7" x14ac:dyDescent="0.2">
      <c r="A29" s="181" t="s">
        <v>150</v>
      </c>
      <c r="B29" s="181"/>
      <c r="C29" s="181"/>
      <c r="D29" s="181"/>
      <c r="E29" s="181"/>
      <c r="F29" s="181"/>
      <c r="G29" s="181"/>
    </row>
    <row r="30" spans="1:7" x14ac:dyDescent="0.2">
      <c r="A30" s="170"/>
      <c r="B30" s="170"/>
      <c r="C30" s="170"/>
      <c r="D30" s="170"/>
      <c r="E30" s="170"/>
      <c r="F30" s="184" t="s">
        <v>442</v>
      </c>
      <c r="G30" s="184" t="s">
        <v>443</v>
      </c>
    </row>
    <row r="31" spans="1:7" ht="12.75" customHeight="1" x14ac:dyDescent="0.2">
      <c r="A31" s="170"/>
      <c r="B31" s="170"/>
      <c r="C31" s="170"/>
      <c r="D31" s="170"/>
      <c r="E31" s="170"/>
      <c r="F31" s="170"/>
      <c r="G31" s="193"/>
    </row>
    <row r="32" spans="1:7" x14ac:dyDescent="0.2">
      <c r="A32" s="186" t="s">
        <v>152</v>
      </c>
      <c r="B32" s="186"/>
      <c r="C32" s="186"/>
      <c r="D32" s="186"/>
      <c r="E32" s="186"/>
      <c r="F32" s="46">
        <f>G46</f>
        <v>0</v>
      </c>
      <c r="G32" s="46"/>
    </row>
    <row r="33" spans="1:7" x14ac:dyDescent="0.2">
      <c r="A33" s="186" t="s">
        <v>153</v>
      </c>
      <c r="B33" s="186"/>
      <c r="C33" s="186"/>
      <c r="D33" s="186"/>
      <c r="E33" s="186"/>
      <c r="F33" s="46">
        <f>F27</f>
        <v>0</v>
      </c>
      <c r="G33" s="46">
        <f>G27</f>
        <v>0</v>
      </c>
    </row>
    <row r="34" spans="1:7" x14ac:dyDescent="0.2">
      <c r="A34" s="186" t="s">
        <v>430</v>
      </c>
      <c r="B34" s="186"/>
      <c r="C34" s="186"/>
      <c r="D34" s="186"/>
      <c r="E34" s="186"/>
      <c r="F34" s="46">
        <f>'3 BS-L,C,S'!F32-'3 BS-L,C,S'!G32</f>
        <v>0</v>
      </c>
      <c r="G34" s="46"/>
    </row>
    <row r="35" spans="1:7" x14ac:dyDescent="0.2">
      <c r="A35" s="186" t="s">
        <v>154</v>
      </c>
      <c r="B35" s="186"/>
      <c r="C35" s="186"/>
      <c r="D35" s="186"/>
      <c r="E35" s="186"/>
      <c r="F35" s="46"/>
      <c r="G35" s="46"/>
    </row>
    <row r="36" spans="1:7" x14ac:dyDescent="0.2">
      <c r="A36" s="186" t="s">
        <v>155</v>
      </c>
      <c r="B36" s="186"/>
      <c r="C36" s="186"/>
      <c r="D36" s="186"/>
      <c r="E36" s="186"/>
      <c r="F36" s="46"/>
      <c r="G36" s="46"/>
    </row>
    <row r="37" spans="1:7" x14ac:dyDescent="0.2">
      <c r="A37" s="186" t="s">
        <v>161</v>
      </c>
      <c r="B37" s="186"/>
      <c r="C37" s="186"/>
      <c r="D37" s="186"/>
      <c r="E37" s="186"/>
      <c r="F37" s="46"/>
      <c r="G37" s="46"/>
    </row>
    <row r="38" spans="1:7" x14ac:dyDescent="0.2">
      <c r="A38" s="186" t="s">
        <v>156</v>
      </c>
      <c r="B38" s="186"/>
      <c r="C38" s="186"/>
      <c r="D38" s="186"/>
      <c r="E38" s="186"/>
      <c r="F38" s="46"/>
      <c r="G38" s="46"/>
    </row>
    <row r="39" spans="1:7" x14ac:dyDescent="0.2">
      <c r="A39" s="186" t="s">
        <v>157</v>
      </c>
      <c r="B39" s="186"/>
      <c r="C39" s="186"/>
      <c r="D39" s="186"/>
      <c r="E39" s="186"/>
      <c r="F39" s="46"/>
      <c r="G39" s="46"/>
    </row>
    <row r="40" spans="1:7" x14ac:dyDescent="0.2">
      <c r="A40" s="186" t="s">
        <v>155</v>
      </c>
      <c r="B40" s="186"/>
      <c r="C40" s="186"/>
      <c r="D40" s="186"/>
      <c r="E40" s="186"/>
      <c r="F40" s="46"/>
      <c r="G40" s="46"/>
    </row>
    <row r="41" spans="1:7" x14ac:dyDescent="0.2">
      <c r="A41" s="186" t="s">
        <v>162</v>
      </c>
      <c r="B41" s="186"/>
      <c r="C41" s="186"/>
      <c r="D41" s="186"/>
      <c r="E41" s="186"/>
      <c r="F41" s="46"/>
      <c r="G41" s="46"/>
    </row>
    <row r="42" spans="1:7" x14ac:dyDescent="0.2">
      <c r="A42" s="186" t="s">
        <v>158</v>
      </c>
      <c r="B42" s="186"/>
      <c r="C42" s="186"/>
      <c r="D42" s="186"/>
      <c r="E42" s="186"/>
      <c r="F42" s="46"/>
      <c r="G42" s="46"/>
    </row>
    <row r="43" spans="1:7" x14ac:dyDescent="0.2">
      <c r="A43" s="186" t="s">
        <v>163</v>
      </c>
      <c r="B43" s="186"/>
      <c r="C43" s="186"/>
      <c r="D43" s="186"/>
      <c r="E43" s="186"/>
      <c r="F43" s="46"/>
      <c r="G43" s="46"/>
    </row>
    <row r="44" spans="1:7" x14ac:dyDescent="0.2">
      <c r="A44" s="186" t="s">
        <v>159</v>
      </c>
      <c r="B44" s="186"/>
      <c r="C44" s="186"/>
      <c r="D44" s="186"/>
      <c r="E44" s="186"/>
      <c r="F44" s="46"/>
      <c r="G44" s="46"/>
    </row>
    <row r="45" spans="1:7" x14ac:dyDescent="0.2">
      <c r="A45" s="186" t="s">
        <v>53</v>
      </c>
      <c r="B45" s="186"/>
      <c r="C45" s="186"/>
      <c r="D45" s="186"/>
      <c r="E45" s="186"/>
      <c r="F45" s="46"/>
      <c r="G45" s="46"/>
    </row>
    <row r="46" spans="1:7" x14ac:dyDescent="0.2">
      <c r="A46" s="190" t="s">
        <v>236</v>
      </c>
      <c r="B46" s="191"/>
      <c r="C46" s="191"/>
      <c r="D46" s="191"/>
      <c r="E46" s="192"/>
      <c r="F46" s="47">
        <f>SUM(F32:F45)</f>
        <v>0</v>
      </c>
      <c r="G46" s="47">
        <f>SUM(G32:G45)</f>
        <v>0</v>
      </c>
    </row>
  </sheetData>
  <mergeCells count="48">
    <mergeCell ref="A21:E21"/>
    <mergeCell ref="A37:E37"/>
    <mergeCell ref="A46:E46"/>
    <mergeCell ref="A43:E43"/>
    <mergeCell ref="A44:E44"/>
    <mergeCell ref="A45:E45"/>
    <mergeCell ref="A42:E42"/>
    <mergeCell ref="A38:E38"/>
    <mergeCell ref="A39:E39"/>
    <mergeCell ref="A40:E40"/>
    <mergeCell ref="A41:E41"/>
    <mergeCell ref="A23:E23"/>
    <mergeCell ref="A24:E24"/>
    <mergeCell ref="A22:E22"/>
    <mergeCell ref="A36:E36"/>
    <mergeCell ref="A35:E35"/>
    <mergeCell ref="F30:F31"/>
    <mergeCell ref="G30:G31"/>
    <mergeCell ref="A25:E25"/>
    <mergeCell ref="A27:E27"/>
    <mergeCell ref="A28:E28"/>
    <mergeCell ref="A29:G29"/>
    <mergeCell ref="A30:E31"/>
    <mergeCell ref="A26:E26"/>
    <mergeCell ref="A32:E32"/>
    <mergeCell ref="A33:E33"/>
    <mergeCell ref="A34:E34"/>
    <mergeCell ref="A8:E8"/>
    <mergeCell ref="A12:E12"/>
    <mergeCell ref="A13:E13"/>
    <mergeCell ref="A14:E14"/>
    <mergeCell ref="A20:E20"/>
    <mergeCell ref="A17:E17"/>
    <mergeCell ref="A18:E18"/>
    <mergeCell ref="A19:E19"/>
    <mergeCell ref="A15:E15"/>
    <mergeCell ref="A9:E9"/>
    <mergeCell ref="A10:E10"/>
    <mergeCell ref="A11:E11"/>
    <mergeCell ref="A16:E16"/>
    <mergeCell ref="A7:E7"/>
    <mergeCell ref="A1:G1"/>
    <mergeCell ref="A2:G2"/>
    <mergeCell ref="A3:G3"/>
    <mergeCell ref="A4:G4"/>
    <mergeCell ref="A5:E6"/>
    <mergeCell ref="F5:F6"/>
    <mergeCell ref="G5:G6"/>
  </mergeCells>
  <pageMargins left="0.7" right="0.7" top="0.5" bottom="0.5" header="0.3" footer="0.3"/>
  <pageSetup orientation="portrait" r:id="rId1"/>
  <headerFooter>
    <oddFooter>&amp;C&amp;"Tahoma,Regular"&amp;10&amp;A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workbookViewId="0">
      <selection activeCell="D7" sqref="D7:D8"/>
    </sheetView>
  </sheetViews>
  <sheetFormatPr defaultColWidth="8.88671875" defaultRowHeight="15" x14ac:dyDescent="0.2"/>
  <cols>
    <col min="1" max="1" width="3.5546875" style="14" customWidth="1"/>
    <col min="2" max="2" width="41.33203125" style="14" customWidth="1"/>
    <col min="3" max="4" width="15.109375" style="14" customWidth="1"/>
    <col min="5" max="16384" width="8.88671875" style="14"/>
  </cols>
  <sheetData>
    <row r="1" spans="1:4" s="26" customFormat="1" ht="14.25" x14ac:dyDescent="0.2">
      <c r="A1" s="151" t="str">
        <f>'Cover Page'!A1:E1</f>
        <v>MONTANA CAPTIVE INSURANCE COMPANY ANNUAL REPORT</v>
      </c>
      <c r="B1" s="151"/>
      <c r="C1" s="151"/>
      <c r="D1" s="151"/>
    </row>
    <row r="2" spans="1:4" s="26" customFormat="1" ht="14.25" x14ac:dyDescent="0.2">
      <c r="A2" s="151" t="str">
        <f>'Cover Page'!A2:E2</f>
        <v>FOR THE YEAR ENDING DECEMBER 31, 2024</v>
      </c>
      <c r="B2" s="151"/>
      <c r="C2" s="151"/>
      <c r="D2" s="151"/>
    </row>
    <row r="3" spans="1:4" s="26" customFormat="1" ht="14.25" x14ac:dyDescent="0.2">
      <c r="A3" s="151" t="str">
        <f>'Cover Page'!A3:E3</f>
        <v>INSERT COMPANY NAME</v>
      </c>
      <c r="B3" s="151"/>
      <c r="C3" s="151"/>
      <c r="D3" s="151"/>
    </row>
    <row r="5" spans="1:4" x14ac:dyDescent="0.2">
      <c r="A5" s="194" t="s">
        <v>195</v>
      </c>
      <c r="B5" s="195"/>
      <c r="C5" s="195"/>
      <c r="D5" s="196"/>
    </row>
    <row r="6" spans="1:4" ht="15" customHeight="1" x14ac:dyDescent="0.2">
      <c r="A6" s="197"/>
      <c r="B6" s="198"/>
      <c r="C6" s="198"/>
      <c r="D6" s="199"/>
    </row>
    <row r="7" spans="1:4" x14ac:dyDescent="0.2">
      <c r="A7" s="36"/>
      <c r="B7" s="36"/>
      <c r="C7" s="184" t="s">
        <v>442</v>
      </c>
      <c r="D7" s="184" t="s">
        <v>443</v>
      </c>
    </row>
    <row r="8" spans="1:4" x14ac:dyDescent="0.2">
      <c r="A8" s="36"/>
      <c r="B8" s="37" t="s">
        <v>94</v>
      </c>
      <c r="C8" s="170"/>
      <c r="D8" s="193"/>
    </row>
    <row r="9" spans="1:4" x14ac:dyDescent="0.2">
      <c r="A9" s="38">
        <v>1</v>
      </c>
      <c r="B9" s="38" t="s">
        <v>74</v>
      </c>
      <c r="C9" s="83"/>
      <c r="D9" s="83"/>
    </row>
    <row r="10" spans="1:4" x14ac:dyDescent="0.2">
      <c r="A10" s="38">
        <v>2</v>
      </c>
      <c r="B10" s="38" t="s">
        <v>75</v>
      </c>
      <c r="C10" s="83"/>
      <c r="D10" s="83"/>
    </row>
    <row r="11" spans="1:4" x14ac:dyDescent="0.2">
      <c r="A11" s="38">
        <v>3</v>
      </c>
      <c r="B11" s="38" t="s">
        <v>76</v>
      </c>
      <c r="C11" s="83"/>
      <c r="D11" s="83"/>
    </row>
    <row r="12" spans="1:4" x14ac:dyDescent="0.2">
      <c r="A12" s="38">
        <v>4</v>
      </c>
      <c r="B12" s="38" t="s">
        <v>77</v>
      </c>
      <c r="C12" s="83"/>
      <c r="D12" s="83"/>
    </row>
    <row r="13" spans="1:4" x14ac:dyDescent="0.2">
      <c r="A13" s="38">
        <v>5</v>
      </c>
      <c r="B13" s="38" t="s">
        <v>78</v>
      </c>
      <c r="C13" s="83"/>
      <c r="D13" s="83"/>
    </row>
    <row r="14" spans="1:4" x14ac:dyDescent="0.2">
      <c r="A14" s="38">
        <v>6</v>
      </c>
      <c r="B14" s="38" t="s">
        <v>79</v>
      </c>
      <c r="C14" s="83"/>
      <c r="D14" s="83"/>
    </row>
    <row r="15" spans="1:4" x14ac:dyDescent="0.2">
      <c r="A15" s="38">
        <v>7</v>
      </c>
      <c r="B15" s="38" t="s">
        <v>80</v>
      </c>
      <c r="C15" s="83"/>
      <c r="D15" s="83"/>
    </row>
    <row r="16" spans="1:4" x14ac:dyDescent="0.2">
      <c r="A16" s="38">
        <v>8</v>
      </c>
      <c r="B16" s="38" t="s">
        <v>81</v>
      </c>
      <c r="C16" s="83"/>
      <c r="D16" s="83"/>
    </row>
    <row r="17" spans="1:4" x14ac:dyDescent="0.2">
      <c r="A17" s="38">
        <v>9</v>
      </c>
      <c r="B17" s="38" t="s">
        <v>82</v>
      </c>
      <c r="C17" s="83"/>
      <c r="D17" s="83"/>
    </row>
    <row r="18" spans="1:4" x14ac:dyDescent="0.2">
      <c r="A18" s="38">
        <v>10</v>
      </c>
      <c r="B18" s="38" t="s">
        <v>83</v>
      </c>
      <c r="C18" s="83"/>
      <c r="D18" s="83"/>
    </row>
    <row r="19" spans="1:4" x14ac:dyDescent="0.2">
      <c r="A19" s="38">
        <v>11</v>
      </c>
      <c r="B19" s="38" t="s">
        <v>84</v>
      </c>
      <c r="C19" s="83"/>
      <c r="D19" s="83"/>
    </row>
    <row r="20" spans="1:4" x14ac:dyDescent="0.2">
      <c r="A20" s="38">
        <v>12</v>
      </c>
      <c r="B20" s="38" t="s">
        <v>85</v>
      </c>
      <c r="C20" s="83"/>
      <c r="D20" s="83"/>
    </row>
    <row r="21" spans="1:4" x14ac:dyDescent="0.2">
      <c r="A21" s="38">
        <v>13</v>
      </c>
      <c r="B21" s="38" t="s">
        <v>86</v>
      </c>
      <c r="C21" s="83"/>
      <c r="D21" s="83"/>
    </row>
    <row r="22" spans="1:4" x14ac:dyDescent="0.2">
      <c r="A22" s="38">
        <v>14</v>
      </c>
      <c r="B22" s="38" t="s">
        <v>87</v>
      </c>
      <c r="C22" s="83"/>
      <c r="D22" s="83"/>
    </row>
    <row r="23" spans="1:4" x14ac:dyDescent="0.2">
      <c r="A23" s="38">
        <v>15</v>
      </c>
      <c r="B23" s="38" t="s">
        <v>88</v>
      </c>
      <c r="C23" s="83"/>
      <c r="D23" s="83"/>
    </row>
    <row r="24" spans="1:4" x14ac:dyDescent="0.2">
      <c r="A24" s="38">
        <v>16</v>
      </c>
      <c r="B24" s="38" t="s">
        <v>89</v>
      </c>
      <c r="C24" s="83"/>
      <c r="D24" s="83"/>
    </row>
    <row r="25" spans="1:4" x14ac:dyDescent="0.2">
      <c r="A25" s="38">
        <v>17</v>
      </c>
      <c r="B25" s="38" t="s">
        <v>90</v>
      </c>
      <c r="C25" s="83"/>
      <c r="D25" s="83"/>
    </row>
    <row r="26" spans="1:4" x14ac:dyDescent="0.2">
      <c r="A26" s="38">
        <v>18</v>
      </c>
      <c r="B26" s="38" t="s">
        <v>91</v>
      </c>
      <c r="C26" s="83"/>
      <c r="D26" s="83"/>
    </row>
    <row r="27" spans="1:4" x14ac:dyDescent="0.2">
      <c r="A27" s="38">
        <v>19</v>
      </c>
      <c r="B27" s="38" t="s">
        <v>92</v>
      </c>
      <c r="C27" s="83"/>
      <c r="D27" s="83"/>
    </row>
    <row r="28" spans="1:4" x14ac:dyDescent="0.2">
      <c r="A28" s="38">
        <v>20</v>
      </c>
      <c r="B28" s="38" t="s">
        <v>93</v>
      </c>
      <c r="C28" s="83"/>
      <c r="D28" s="83"/>
    </row>
    <row r="29" spans="1:4" x14ac:dyDescent="0.2">
      <c r="A29" s="38"/>
      <c r="B29" s="38"/>
      <c r="C29" s="83"/>
      <c r="D29" s="83"/>
    </row>
    <row r="30" spans="1:4" x14ac:dyDescent="0.2">
      <c r="A30" s="38"/>
      <c r="B30" s="38"/>
      <c r="C30" s="83"/>
      <c r="D30" s="83"/>
    </row>
    <row r="31" spans="1:4" x14ac:dyDescent="0.2">
      <c r="A31" s="38"/>
      <c r="B31" s="38"/>
      <c r="C31" s="83"/>
      <c r="D31" s="83"/>
    </row>
    <row r="32" spans="1:4" x14ac:dyDescent="0.2">
      <c r="A32" s="38">
        <v>21</v>
      </c>
      <c r="B32" s="38" t="s">
        <v>95</v>
      </c>
      <c r="C32" s="83"/>
      <c r="D32" s="83"/>
    </row>
    <row r="33" spans="1:4" x14ac:dyDescent="0.2">
      <c r="A33" s="38">
        <v>22</v>
      </c>
      <c r="B33" s="16" t="s">
        <v>96</v>
      </c>
      <c r="C33" s="86">
        <f>SUM(C9:C32)</f>
        <v>0</v>
      </c>
      <c r="D33" s="86">
        <f>SUM(D9:D32)</f>
        <v>0</v>
      </c>
    </row>
    <row r="34" spans="1:4" x14ac:dyDescent="0.2">
      <c r="A34" s="38">
        <v>23</v>
      </c>
      <c r="B34" s="16" t="s">
        <v>97</v>
      </c>
      <c r="C34" s="86"/>
      <c r="D34" s="86"/>
    </row>
    <row r="35" spans="1:4" x14ac:dyDescent="0.2">
      <c r="A35" s="38">
        <v>24</v>
      </c>
      <c r="B35" s="16" t="s">
        <v>98</v>
      </c>
      <c r="C35" s="86"/>
      <c r="D35" s="86"/>
    </row>
    <row r="36" spans="1:4" x14ac:dyDescent="0.2">
      <c r="A36" s="38">
        <v>25</v>
      </c>
      <c r="B36" s="16" t="s">
        <v>99</v>
      </c>
      <c r="C36" s="86">
        <f>C33-C34+C35</f>
        <v>0</v>
      </c>
      <c r="D36" s="86">
        <f>D33-D34+D35</f>
        <v>0</v>
      </c>
    </row>
  </sheetData>
  <mergeCells count="6">
    <mergeCell ref="A1:D1"/>
    <mergeCell ref="A2:D2"/>
    <mergeCell ref="A3:D3"/>
    <mergeCell ref="C7:C8"/>
    <mergeCell ref="D7:D8"/>
    <mergeCell ref="A5:D6"/>
  </mergeCells>
  <pageMargins left="0.7" right="0.7" top="0.75" bottom="0.75" header="0.3" footer="0.3"/>
  <pageSetup orientation="portrait" r:id="rId1"/>
  <headerFooter>
    <oddFooter>&amp;C&amp;"Tahoma,Regular"&amp;10&amp;A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topLeftCell="A23" zoomScaleNormal="100" workbookViewId="0">
      <selection activeCell="G37" sqref="G37"/>
    </sheetView>
  </sheetViews>
  <sheetFormatPr defaultColWidth="8.88671875" defaultRowHeight="12.75" x14ac:dyDescent="0.2"/>
  <cols>
    <col min="1" max="1" width="3.21875" style="15" customWidth="1"/>
    <col min="2" max="2" width="10.33203125" style="13" customWidth="1"/>
    <col min="3" max="3" width="8.88671875" style="13" customWidth="1"/>
    <col min="4" max="16384" width="8.88671875" style="13"/>
  </cols>
  <sheetData>
    <row r="1" spans="1:8" s="14" customFormat="1" ht="15.75" x14ac:dyDescent="0.25">
      <c r="A1" s="151" t="str">
        <f>'Cover Page'!A1:E1</f>
        <v>MONTANA CAPTIVE INSURANCE COMPANY ANNUAL REPORT</v>
      </c>
      <c r="B1" s="152"/>
      <c r="C1" s="152"/>
      <c r="D1" s="152"/>
      <c r="E1" s="152"/>
      <c r="F1" s="152"/>
      <c r="G1" s="152"/>
    </row>
    <row r="2" spans="1:8" s="14" customFormat="1" ht="15.75" x14ac:dyDescent="0.25">
      <c r="A2" s="151" t="str">
        <f>'Cover Page'!A2:E2</f>
        <v>FOR THE YEAR ENDING DECEMBER 31, 2024</v>
      </c>
      <c r="B2" s="152"/>
      <c r="C2" s="152"/>
      <c r="D2" s="152"/>
      <c r="E2" s="152"/>
      <c r="F2" s="152"/>
      <c r="G2" s="152"/>
    </row>
    <row r="3" spans="1:8" s="14" customFormat="1" ht="15.75" x14ac:dyDescent="0.25">
      <c r="A3" s="151" t="str">
        <f>'Cover Page'!A3:E3</f>
        <v>INSERT COMPANY NAME</v>
      </c>
      <c r="B3" s="152"/>
      <c r="C3" s="152"/>
      <c r="D3" s="152"/>
      <c r="E3" s="152"/>
      <c r="F3" s="152"/>
      <c r="G3" s="152"/>
    </row>
    <row r="4" spans="1:8" x14ac:dyDescent="0.2">
      <c r="A4" s="15">
        <v>1.1000000000000001</v>
      </c>
      <c r="B4" s="24" t="s">
        <v>413</v>
      </c>
    </row>
    <row r="5" spans="1:8" x14ac:dyDescent="0.2">
      <c r="B5" s="24" t="s">
        <v>414</v>
      </c>
    </row>
    <row r="6" spans="1:8" x14ac:dyDescent="0.2">
      <c r="B6" s="32"/>
      <c r="C6" s="33"/>
      <c r="D6" s="33"/>
      <c r="E6" s="33"/>
      <c r="F6" s="33"/>
      <c r="G6" s="33"/>
      <c r="H6" s="33"/>
    </row>
    <row r="7" spans="1:8" x14ac:dyDescent="0.2">
      <c r="B7" s="24"/>
    </row>
    <row r="8" spans="1:8" x14ac:dyDescent="0.2">
      <c r="A8" s="15">
        <v>1.2</v>
      </c>
      <c r="B8" s="24" t="s">
        <v>419</v>
      </c>
    </row>
    <row r="9" spans="1:8" x14ac:dyDescent="0.2">
      <c r="B9" s="24"/>
    </row>
    <row r="10" spans="1:8" ht="13.5" thickBot="1" x14ac:dyDescent="0.25">
      <c r="B10" s="204" t="s">
        <v>424</v>
      </c>
      <c r="C10" s="204"/>
      <c r="D10" s="204"/>
      <c r="E10" s="204"/>
      <c r="F10" s="204"/>
      <c r="G10" s="204"/>
      <c r="H10" s="204"/>
    </row>
    <row r="11" spans="1:8" ht="13.5" thickBot="1" x14ac:dyDescent="0.25">
      <c r="C11" s="205" t="s">
        <v>100</v>
      </c>
      <c r="D11" s="206" t="s">
        <v>101</v>
      </c>
      <c r="E11" s="206" t="s">
        <v>102</v>
      </c>
      <c r="F11" s="200" t="s">
        <v>103</v>
      </c>
    </row>
    <row r="12" spans="1:8" ht="15.75" customHeight="1" thickBot="1" x14ac:dyDescent="0.25">
      <c r="C12" s="205"/>
      <c r="D12" s="206"/>
      <c r="E12" s="206"/>
      <c r="F12" s="201"/>
    </row>
    <row r="13" spans="1:8" ht="15.75" customHeight="1" thickBot="1" x14ac:dyDescent="0.25">
      <c r="C13" s="91" t="s">
        <v>104</v>
      </c>
      <c r="D13" s="92"/>
      <c r="E13" s="92"/>
      <c r="F13" s="93"/>
    </row>
    <row r="14" spans="1:8" ht="15.75" customHeight="1" thickBot="1" x14ac:dyDescent="0.25">
      <c r="C14" s="91" t="s">
        <v>105</v>
      </c>
      <c r="D14" s="92"/>
      <c r="E14" s="92"/>
      <c r="F14" s="94"/>
    </row>
    <row r="16" spans="1:8" x14ac:dyDescent="0.2">
      <c r="A16" s="15">
        <v>2</v>
      </c>
      <c r="B16" s="13" t="s">
        <v>106</v>
      </c>
    </row>
    <row r="17" spans="1:8" x14ac:dyDescent="0.2">
      <c r="B17" s="33"/>
      <c r="C17" s="33"/>
      <c r="D17" s="33"/>
      <c r="E17" s="33"/>
      <c r="F17" s="33"/>
      <c r="G17" s="33"/>
      <c r="H17" s="33"/>
    </row>
    <row r="18" spans="1:8" x14ac:dyDescent="0.2">
      <c r="B18" s="34"/>
      <c r="C18" s="34"/>
      <c r="D18" s="34"/>
      <c r="E18" s="34"/>
      <c r="F18" s="34"/>
      <c r="G18" s="34"/>
      <c r="H18" s="34"/>
    </row>
    <row r="20" spans="1:8" x14ac:dyDescent="0.2">
      <c r="A20" s="15">
        <v>3</v>
      </c>
      <c r="B20" s="13" t="s">
        <v>107</v>
      </c>
    </row>
    <row r="21" spans="1:8" x14ac:dyDescent="0.2">
      <c r="B21" s="33"/>
      <c r="C21" s="33"/>
      <c r="D21" s="33"/>
      <c r="E21" s="33"/>
      <c r="F21" s="33"/>
      <c r="G21" s="33"/>
      <c r="H21" s="33"/>
    </row>
    <row r="22" spans="1:8" x14ac:dyDescent="0.2">
      <c r="B22" s="34"/>
      <c r="C22" s="34"/>
      <c r="D22" s="34"/>
      <c r="E22" s="34"/>
      <c r="F22" s="34"/>
      <c r="G22" s="34"/>
      <c r="H22" s="34"/>
    </row>
    <row r="24" spans="1:8" x14ac:dyDescent="0.2">
      <c r="A24" s="15">
        <v>4</v>
      </c>
      <c r="B24" s="13" t="s">
        <v>108</v>
      </c>
    </row>
    <row r="25" spans="1:8" x14ac:dyDescent="0.2">
      <c r="B25" s="33"/>
      <c r="C25" s="33"/>
      <c r="D25" s="33"/>
      <c r="E25" s="33"/>
      <c r="F25" s="33"/>
      <c r="G25" s="33"/>
      <c r="H25" s="33"/>
    </row>
    <row r="26" spans="1:8" x14ac:dyDescent="0.2">
      <c r="B26" s="34"/>
      <c r="C26" s="34"/>
      <c r="D26" s="34"/>
      <c r="E26" s="34"/>
      <c r="F26" s="34"/>
      <c r="G26" s="34"/>
      <c r="H26" s="34"/>
    </row>
    <row r="28" spans="1:8" x14ac:dyDescent="0.2">
      <c r="A28" s="15">
        <v>5</v>
      </c>
      <c r="B28" s="13" t="s">
        <v>415</v>
      </c>
    </row>
    <row r="30" spans="1:8" x14ac:dyDescent="0.2">
      <c r="A30" s="15">
        <v>6</v>
      </c>
      <c r="B30" s="24" t="s">
        <v>116</v>
      </c>
    </row>
    <row r="31" spans="1:8" x14ac:dyDescent="0.2">
      <c r="B31" s="24" t="s">
        <v>117</v>
      </c>
      <c r="H31" s="33"/>
    </row>
    <row r="32" spans="1:8" x14ac:dyDescent="0.2">
      <c r="B32" s="24"/>
    </row>
    <row r="33" spans="1:8" x14ac:dyDescent="0.2">
      <c r="A33" s="15">
        <v>7.1</v>
      </c>
      <c r="B33" s="24" t="s">
        <v>418</v>
      </c>
    </row>
    <row r="34" spans="1:8" ht="15" x14ac:dyDescent="0.2">
      <c r="B34" s="202" t="s">
        <v>122</v>
      </c>
      <c r="C34" s="203"/>
      <c r="D34" s="33"/>
      <c r="E34" s="33"/>
      <c r="F34" s="35" t="s">
        <v>109</v>
      </c>
      <c r="G34" s="33"/>
      <c r="H34" s="33"/>
    </row>
    <row r="35" spans="1:8" ht="15" x14ac:dyDescent="0.2">
      <c r="A35" s="15">
        <v>7.2</v>
      </c>
      <c r="B35" s="15" t="s">
        <v>425</v>
      </c>
      <c r="C35" s="130"/>
      <c r="F35" s="35"/>
      <c r="G35" s="34"/>
      <c r="H35" s="34"/>
    </row>
    <row r="36" spans="1:8" x14ac:dyDescent="0.2">
      <c r="B36" s="31"/>
      <c r="C36" s="31"/>
    </row>
    <row r="37" spans="1:8" x14ac:dyDescent="0.2">
      <c r="A37" s="15">
        <v>8</v>
      </c>
      <c r="B37" s="24" t="s">
        <v>123</v>
      </c>
      <c r="F37" s="33"/>
    </row>
    <row r="38" spans="1:8" x14ac:dyDescent="0.2">
      <c r="B38" s="13" t="s">
        <v>110</v>
      </c>
      <c r="D38" s="33"/>
      <c r="E38" s="33"/>
      <c r="F38" s="33"/>
      <c r="G38" s="33"/>
      <c r="H38" s="33"/>
    </row>
    <row r="40" spans="1:8" x14ac:dyDescent="0.2">
      <c r="A40" s="15">
        <v>9</v>
      </c>
      <c r="B40" s="13" t="s">
        <v>119</v>
      </c>
    </row>
    <row r="41" spans="1:8" x14ac:dyDescent="0.2">
      <c r="B41" s="13" t="s">
        <v>120</v>
      </c>
      <c r="D41" s="33"/>
      <c r="E41" s="33"/>
      <c r="F41" s="33"/>
      <c r="G41" s="33"/>
      <c r="H41" s="33"/>
    </row>
    <row r="42" spans="1:8" x14ac:dyDescent="0.2">
      <c r="B42" s="24" t="s">
        <v>417</v>
      </c>
    </row>
    <row r="43" spans="1:8" x14ac:dyDescent="0.2">
      <c r="B43" s="24"/>
    </row>
    <row r="44" spans="1:8" x14ac:dyDescent="0.2">
      <c r="A44" s="15">
        <v>10</v>
      </c>
      <c r="B44" s="13" t="s">
        <v>111</v>
      </c>
      <c r="H44" s="33"/>
    </row>
    <row r="46" spans="1:8" x14ac:dyDescent="0.2">
      <c r="A46" s="15">
        <v>11</v>
      </c>
      <c r="B46" s="13" t="s">
        <v>118</v>
      </c>
    </row>
    <row r="47" spans="1:8" x14ac:dyDescent="0.2">
      <c r="B47" s="13" t="s">
        <v>121</v>
      </c>
      <c r="D47" s="33"/>
      <c r="E47" s="13" t="s">
        <v>112</v>
      </c>
      <c r="G47" s="33"/>
      <c r="H47" s="33"/>
    </row>
    <row r="48" spans="1:8" x14ac:dyDescent="0.2">
      <c r="B48" s="33"/>
      <c r="C48" s="33"/>
      <c r="D48" s="33"/>
      <c r="E48" s="33"/>
      <c r="F48" s="33"/>
      <c r="G48" s="33"/>
      <c r="H48" s="33"/>
    </row>
    <row r="50" spans="1:8" x14ac:dyDescent="0.2">
      <c r="A50" s="15">
        <v>12</v>
      </c>
      <c r="B50" s="13" t="s">
        <v>416</v>
      </c>
      <c r="G50" s="33"/>
      <c r="H50" s="33"/>
    </row>
  </sheetData>
  <mergeCells count="9">
    <mergeCell ref="F11:F12"/>
    <mergeCell ref="A1:G1"/>
    <mergeCell ref="A2:G2"/>
    <mergeCell ref="A3:G3"/>
    <mergeCell ref="B34:C34"/>
    <mergeCell ref="B10:H10"/>
    <mergeCell ref="C11:C12"/>
    <mergeCell ref="D11:D12"/>
    <mergeCell ref="E11:E12"/>
  </mergeCells>
  <pageMargins left="0.45" right="0.45" top="0.5" bottom="0.5" header="0.3" footer="0.3"/>
  <pageSetup orientation="portrait" r:id="rId1"/>
  <headerFooter>
    <oddFooter>&amp;C&amp;"Tahoma,Regular"&amp;10&amp;A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topLeftCell="A32" zoomScaleNormal="100" workbookViewId="0">
      <selection activeCell="O49" sqref="O49"/>
    </sheetView>
  </sheetViews>
  <sheetFormatPr defaultColWidth="8.88671875" defaultRowHeight="12.75" x14ac:dyDescent="0.2"/>
  <cols>
    <col min="1" max="1" width="3" style="13" customWidth="1"/>
    <col min="2" max="2" width="8.88671875" style="13"/>
    <col min="3" max="3" width="10.44140625" style="13" customWidth="1"/>
    <col min="4" max="8" width="8.88671875" style="13"/>
    <col min="9" max="9" width="10" style="13" customWidth="1"/>
    <col min="10" max="16384" width="8.88671875" style="13"/>
  </cols>
  <sheetData>
    <row r="1" spans="1:8" s="14" customFormat="1" ht="15" x14ac:dyDescent="0.2">
      <c r="A1" s="13" t="s">
        <v>196</v>
      </c>
    </row>
    <row r="2" spans="1:8" s="14" customFormat="1" ht="15" x14ac:dyDescent="0.2"/>
    <row r="3" spans="1:8" s="14" customFormat="1" ht="15" x14ac:dyDescent="0.2">
      <c r="A3" s="15">
        <v>13</v>
      </c>
      <c r="B3" s="13" t="s">
        <v>113</v>
      </c>
      <c r="C3" s="13"/>
      <c r="D3" s="33"/>
      <c r="E3" s="33"/>
      <c r="F3" s="33"/>
      <c r="G3" s="33"/>
      <c r="H3" s="33"/>
    </row>
    <row r="4" spans="1:8" s="14" customFormat="1" ht="15" x14ac:dyDescent="0.2">
      <c r="A4" s="15"/>
      <c r="B4" s="13" t="s">
        <v>114</v>
      </c>
      <c r="C4" s="13"/>
      <c r="D4" s="13"/>
      <c r="E4" s="33"/>
      <c r="F4" s="33"/>
      <c r="G4" s="33"/>
      <c r="H4" s="33"/>
    </row>
    <row r="5" spans="1:8" s="14" customFormat="1" ht="15" x14ac:dyDescent="0.2">
      <c r="A5" s="15"/>
      <c r="B5" s="13" t="s">
        <v>115</v>
      </c>
      <c r="C5" s="13"/>
      <c r="D5" s="13"/>
      <c r="E5" s="33"/>
      <c r="F5" s="33"/>
      <c r="G5" s="33"/>
      <c r="H5" s="33"/>
    </row>
    <row r="6" spans="1:8" s="14" customFormat="1" ht="15" x14ac:dyDescent="0.2"/>
    <row r="7" spans="1:8" x14ac:dyDescent="0.2">
      <c r="A7" s="15">
        <v>14</v>
      </c>
      <c r="B7" s="13" t="s">
        <v>208</v>
      </c>
    </row>
    <row r="8" spans="1:8" x14ac:dyDescent="0.2">
      <c r="A8" s="15"/>
      <c r="B8" s="13" t="s">
        <v>209</v>
      </c>
    </row>
    <row r="9" spans="1:8" x14ac:dyDescent="0.2">
      <c r="A9" s="15"/>
      <c r="B9" s="13" t="s">
        <v>197</v>
      </c>
    </row>
    <row r="10" spans="1:8" x14ac:dyDescent="0.2">
      <c r="A10" s="15"/>
    </row>
    <row r="11" spans="1:8" x14ac:dyDescent="0.2">
      <c r="A11" s="15">
        <v>15</v>
      </c>
      <c r="B11" s="13" t="s">
        <v>423</v>
      </c>
    </row>
    <row r="12" spans="1:8" x14ac:dyDescent="0.2">
      <c r="A12" s="15"/>
    </row>
    <row r="13" spans="1:8" x14ac:dyDescent="0.2">
      <c r="A13" s="15">
        <v>16</v>
      </c>
      <c r="B13" s="13" t="s">
        <v>426</v>
      </c>
    </row>
    <row r="14" spans="1:8" x14ac:dyDescent="0.2">
      <c r="A14" s="15"/>
      <c r="B14" s="13" t="s">
        <v>198</v>
      </c>
    </row>
    <row r="15" spans="1:8" x14ac:dyDescent="0.2">
      <c r="A15" s="15"/>
    </row>
    <row r="16" spans="1:8" x14ac:dyDescent="0.2">
      <c r="A16" s="15">
        <v>17</v>
      </c>
      <c r="B16" s="13" t="s">
        <v>210</v>
      </c>
    </row>
    <row r="17" spans="1:4" x14ac:dyDescent="0.2">
      <c r="A17" s="15"/>
      <c r="B17" s="13" t="s">
        <v>211</v>
      </c>
    </row>
    <row r="18" spans="1:4" x14ac:dyDescent="0.2">
      <c r="A18" s="15"/>
    </row>
    <row r="19" spans="1:4" x14ac:dyDescent="0.2">
      <c r="A19" s="15">
        <v>18</v>
      </c>
      <c r="B19" s="13" t="s">
        <v>421</v>
      </c>
    </row>
    <row r="20" spans="1:4" x14ac:dyDescent="0.2">
      <c r="A20" s="15"/>
      <c r="B20" s="13" t="s">
        <v>212</v>
      </c>
    </row>
    <row r="22" spans="1:4" x14ac:dyDescent="0.2">
      <c r="A22" s="15">
        <v>19</v>
      </c>
      <c r="B22" s="13" t="s">
        <v>205</v>
      </c>
    </row>
    <row r="23" spans="1:4" x14ac:dyDescent="0.2">
      <c r="A23" s="15"/>
      <c r="B23" s="13" t="s">
        <v>199</v>
      </c>
    </row>
    <row r="24" spans="1:4" x14ac:dyDescent="0.2">
      <c r="A24" s="15"/>
    </row>
    <row r="25" spans="1:4" x14ac:dyDescent="0.2">
      <c r="A25" s="15">
        <v>20</v>
      </c>
      <c r="B25" s="13" t="s">
        <v>204</v>
      </c>
    </row>
    <row r="26" spans="1:4" x14ac:dyDescent="0.2">
      <c r="A26" s="15"/>
    </row>
    <row r="27" spans="1:4" x14ac:dyDescent="0.2">
      <c r="A27" s="15">
        <v>21</v>
      </c>
      <c r="B27" s="13" t="s">
        <v>422</v>
      </c>
    </row>
    <row r="29" spans="1:4" x14ac:dyDescent="0.2">
      <c r="C29" s="13" t="s">
        <v>200</v>
      </c>
      <c r="D29" s="13" t="s">
        <v>201</v>
      </c>
    </row>
    <row r="30" spans="1:4" x14ac:dyDescent="0.2">
      <c r="C30" s="13" t="s">
        <v>202</v>
      </c>
      <c r="D30" s="13" t="s">
        <v>201</v>
      </c>
    </row>
    <row r="32" spans="1:4" x14ac:dyDescent="0.2">
      <c r="C32" s="13" t="s">
        <v>200</v>
      </c>
      <c r="D32" s="13" t="s">
        <v>201</v>
      </c>
    </row>
    <row r="33" spans="1:4" x14ac:dyDescent="0.2">
      <c r="C33" s="13" t="s">
        <v>202</v>
      </c>
      <c r="D33" s="13" t="s">
        <v>201</v>
      </c>
    </row>
    <row r="35" spans="1:4" x14ac:dyDescent="0.2">
      <c r="C35" s="13" t="s">
        <v>200</v>
      </c>
      <c r="D35" s="13" t="s">
        <v>201</v>
      </c>
    </row>
    <row r="36" spans="1:4" x14ac:dyDescent="0.2">
      <c r="C36" s="13" t="s">
        <v>202</v>
      </c>
      <c r="D36" s="13" t="s">
        <v>201</v>
      </c>
    </row>
    <row r="38" spans="1:4" x14ac:dyDescent="0.2">
      <c r="C38" s="13" t="s">
        <v>200</v>
      </c>
      <c r="D38" s="13" t="s">
        <v>201</v>
      </c>
    </row>
    <row r="39" spans="1:4" x14ac:dyDescent="0.2">
      <c r="C39" s="13" t="s">
        <v>202</v>
      </c>
      <c r="D39" s="13" t="s">
        <v>201</v>
      </c>
    </row>
    <row r="41" spans="1:4" x14ac:dyDescent="0.2">
      <c r="C41" s="13" t="s">
        <v>200</v>
      </c>
      <c r="D41" s="13" t="s">
        <v>201</v>
      </c>
    </row>
    <row r="42" spans="1:4" x14ac:dyDescent="0.2">
      <c r="C42" s="13" t="s">
        <v>202</v>
      </c>
      <c r="D42" s="13" t="s">
        <v>201</v>
      </c>
    </row>
    <row r="44" spans="1:4" x14ac:dyDescent="0.2">
      <c r="A44" s="15">
        <v>22</v>
      </c>
      <c r="B44" s="13" t="s">
        <v>203</v>
      </c>
    </row>
    <row r="45" spans="1:4" x14ac:dyDescent="0.2">
      <c r="A45" s="15"/>
    </row>
    <row r="46" spans="1:4" x14ac:dyDescent="0.2">
      <c r="A46" s="15">
        <v>23</v>
      </c>
      <c r="B46" s="13" t="s">
        <v>420</v>
      </c>
    </row>
    <row r="47" spans="1:4" x14ac:dyDescent="0.2">
      <c r="A47" s="15"/>
      <c r="B47" s="13" t="s">
        <v>198</v>
      </c>
    </row>
    <row r="48" spans="1:4" x14ac:dyDescent="0.2">
      <c r="A48" s="15"/>
      <c r="B48" s="13" t="s">
        <v>198</v>
      </c>
    </row>
    <row r="49" spans="1:2" x14ac:dyDescent="0.2">
      <c r="A49" s="15"/>
      <c r="B49" s="13" t="s">
        <v>198</v>
      </c>
    </row>
    <row r="50" spans="1:2" x14ac:dyDescent="0.2">
      <c r="A50" s="15"/>
    </row>
    <row r="51" spans="1:2" x14ac:dyDescent="0.2">
      <c r="A51" s="15">
        <v>24</v>
      </c>
      <c r="B51" s="13" t="s">
        <v>206</v>
      </c>
    </row>
    <row r="52" spans="1:2" x14ac:dyDescent="0.2">
      <c r="B52" s="13" t="s">
        <v>207</v>
      </c>
    </row>
  </sheetData>
  <pageMargins left="0.45" right="0.45" top="0.5" bottom="0.5" header="0.3" footer="0.3"/>
  <pageSetup orientation="portrait" r:id="rId1"/>
  <headerFooter>
    <oddFooter>&amp;C&amp;"Tahoma,Regular"&amp;10&amp;A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election activeCell="C12" sqref="C12"/>
    </sheetView>
  </sheetViews>
  <sheetFormatPr defaultColWidth="8.88671875" defaultRowHeight="15" x14ac:dyDescent="0.2"/>
  <cols>
    <col min="1" max="1" width="8.88671875" style="111"/>
    <col min="2" max="2" width="12.21875" style="111" customWidth="1"/>
    <col min="3" max="3" width="9.109375" style="111" customWidth="1"/>
    <col min="4" max="4" width="0.6640625" style="111" customWidth="1"/>
    <col min="5" max="6" width="9.109375" style="111" customWidth="1"/>
    <col min="7" max="7" width="0.88671875" style="111" customWidth="1"/>
    <col min="8" max="8" width="9.109375" style="111" customWidth="1"/>
    <col min="9" max="9" width="10.21875" style="111" customWidth="1"/>
    <col min="10" max="13" width="9.109375" style="111" customWidth="1"/>
    <col min="14" max="16384" width="8.88671875" style="111"/>
  </cols>
  <sheetData>
    <row r="1" spans="1:13" ht="15.75" customHeight="1" x14ac:dyDescent="0.2">
      <c r="A1" s="207" t="str">
        <f>'Cover Page'!$A$1:$E$1</f>
        <v>MONTANA CAPTIVE INSURANCE COMPANY ANNUAL REPORT</v>
      </c>
      <c r="B1" s="207"/>
      <c r="C1" s="207"/>
      <c r="D1" s="207"/>
      <c r="E1" s="207"/>
      <c r="F1" s="207"/>
      <c r="G1" s="207"/>
      <c r="H1" s="207"/>
      <c r="I1" s="207"/>
      <c r="J1" s="207"/>
      <c r="K1" s="207"/>
      <c r="L1" s="207"/>
      <c r="M1" s="207"/>
    </row>
    <row r="2" spans="1:13" ht="15.75" customHeight="1" x14ac:dyDescent="0.2">
      <c r="A2" s="151" t="str">
        <f>'Cover Page'!$A$2:$E$2</f>
        <v>FOR THE YEAR ENDING DECEMBER 31, 2024</v>
      </c>
      <c r="B2" s="151"/>
      <c r="C2" s="151"/>
      <c r="D2" s="151"/>
      <c r="E2" s="151"/>
      <c r="F2" s="151"/>
      <c r="G2" s="151"/>
      <c r="H2" s="151"/>
      <c r="I2" s="151"/>
      <c r="J2" s="151"/>
      <c r="K2" s="151"/>
      <c r="L2" s="151"/>
      <c r="M2" s="151"/>
    </row>
    <row r="3" spans="1:13" ht="15.75" customHeight="1" x14ac:dyDescent="0.2">
      <c r="A3" s="151" t="str">
        <f>'Cover Page'!$A$3:$E$3</f>
        <v>INSERT COMPANY NAME</v>
      </c>
      <c r="B3" s="151"/>
      <c r="C3" s="151"/>
      <c r="D3" s="151"/>
      <c r="E3" s="151"/>
      <c r="F3" s="151"/>
      <c r="G3" s="151"/>
      <c r="H3" s="151"/>
      <c r="I3" s="151"/>
      <c r="J3" s="151"/>
      <c r="K3" s="151"/>
      <c r="L3" s="151"/>
      <c r="M3" s="151"/>
    </row>
    <row r="4" spans="1:13" ht="15.75" customHeight="1" x14ac:dyDescent="0.2">
      <c r="A4" s="112"/>
      <c r="B4" s="112"/>
      <c r="C4" s="112"/>
      <c r="D4" s="112"/>
      <c r="E4" s="112"/>
      <c r="F4" s="112"/>
      <c r="G4" s="112"/>
      <c r="H4" s="112"/>
      <c r="I4" s="112"/>
      <c r="J4" s="112"/>
      <c r="K4" s="112"/>
      <c r="L4" s="112"/>
      <c r="M4" s="112"/>
    </row>
    <row r="5" spans="1:13" s="110" customFormat="1" ht="15.75" customHeight="1" x14ac:dyDescent="0.2">
      <c r="A5" s="214" t="s">
        <v>181</v>
      </c>
      <c r="B5" s="214"/>
      <c r="C5" s="214"/>
      <c r="D5" s="214"/>
      <c r="E5" s="214"/>
      <c r="F5" s="214"/>
      <c r="G5" s="214"/>
      <c r="H5" s="214"/>
      <c r="I5" s="214"/>
      <c r="J5" s="214"/>
      <c r="K5" s="214"/>
      <c r="L5" s="214"/>
      <c r="M5" s="214"/>
    </row>
    <row r="6" spans="1:13" s="110" customFormat="1" ht="15.75" customHeight="1" x14ac:dyDescent="0.2">
      <c r="A6" s="214"/>
      <c r="B6" s="214"/>
      <c r="C6" s="214"/>
      <c r="D6" s="214"/>
      <c r="E6" s="214"/>
      <c r="F6" s="214"/>
      <c r="G6" s="214"/>
      <c r="H6" s="214"/>
      <c r="I6" s="214"/>
      <c r="J6" s="214"/>
      <c r="K6" s="214"/>
      <c r="L6" s="214"/>
      <c r="M6" s="214"/>
    </row>
    <row r="7" spans="1:13" s="110" customFormat="1" ht="15.75" customHeight="1" x14ac:dyDescent="0.2">
      <c r="A7" s="210" t="s">
        <v>182</v>
      </c>
      <c r="B7" s="210"/>
      <c r="C7" s="208" t="s">
        <v>327</v>
      </c>
      <c r="D7" s="211"/>
      <c r="E7" s="211"/>
      <c r="F7" s="208" t="s">
        <v>328</v>
      </c>
      <c r="G7" s="210"/>
      <c r="H7" s="210"/>
      <c r="I7" s="208" t="s">
        <v>329</v>
      </c>
      <c r="J7" s="208" t="s">
        <v>330</v>
      </c>
      <c r="K7" s="208" t="s">
        <v>331</v>
      </c>
      <c r="L7" s="208" t="s">
        <v>332</v>
      </c>
      <c r="M7" s="208" t="s">
        <v>333</v>
      </c>
    </row>
    <row r="8" spans="1:13" s="110" customFormat="1" ht="15" customHeight="1" x14ac:dyDescent="0.2">
      <c r="A8" s="210"/>
      <c r="B8" s="210"/>
      <c r="C8" s="209"/>
      <c r="D8" s="209"/>
      <c r="E8" s="209"/>
      <c r="F8" s="210"/>
      <c r="G8" s="210"/>
      <c r="H8" s="210"/>
      <c r="I8" s="209"/>
      <c r="J8" s="209"/>
      <c r="K8" s="208"/>
      <c r="L8" s="208"/>
      <c r="M8" s="208"/>
    </row>
    <row r="9" spans="1:13" s="110" customFormat="1" ht="15" customHeight="1" x14ac:dyDescent="0.2">
      <c r="A9" s="210"/>
      <c r="B9" s="210"/>
      <c r="C9" s="209"/>
      <c r="D9" s="209"/>
      <c r="E9" s="209"/>
      <c r="F9" s="210"/>
      <c r="G9" s="210"/>
      <c r="H9" s="210"/>
      <c r="I9" s="209"/>
      <c r="J9" s="209"/>
      <c r="K9" s="208"/>
      <c r="L9" s="208"/>
      <c r="M9" s="208"/>
    </row>
    <row r="10" spans="1:13" s="110" customFormat="1" ht="15.75" customHeight="1" x14ac:dyDescent="0.2">
      <c r="A10" s="210"/>
      <c r="B10" s="210"/>
      <c r="C10" s="209"/>
      <c r="D10" s="209"/>
      <c r="E10" s="209"/>
      <c r="F10" s="210"/>
      <c r="G10" s="210"/>
      <c r="H10" s="210"/>
      <c r="I10" s="209"/>
      <c r="J10" s="209"/>
      <c r="K10" s="208"/>
      <c r="L10" s="208"/>
      <c r="M10" s="208"/>
    </row>
    <row r="11" spans="1:13" s="110" customFormat="1" ht="15.75" customHeight="1" x14ac:dyDescent="0.2">
      <c r="A11" s="210"/>
      <c r="B11" s="210"/>
      <c r="C11" s="108" t="s">
        <v>183</v>
      </c>
      <c r="D11" s="108"/>
      <c r="E11" s="108" t="s">
        <v>184</v>
      </c>
      <c r="F11" s="108" t="s">
        <v>185</v>
      </c>
      <c r="G11" s="108"/>
      <c r="H11" s="108" t="s">
        <v>184</v>
      </c>
      <c r="I11" s="209"/>
      <c r="J11" s="209"/>
      <c r="K11" s="208"/>
      <c r="L11" s="208"/>
      <c r="M11" s="208"/>
    </row>
    <row r="12" spans="1:13" s="110" customFormat="1" ht="12.75" x14ac:dyDescent="0.2">
      <c r="A12" s="215"/>
      <c r="B12" s="215"/>
      <c r="C12" s="102"/>
      <c r="D12" s="102"/>
      <c r="E12" s="102"/>
      <c r="F12" s="102"/>
      <c r="G12" s="102"/>
      <c r="H12" s="102"/>
      <c r="I12" s="102"/>
      <c r="J12" s="102"/>
      <c r="K12" s="102"/>
      <c r="L12" s="102"/>
      <c r="M12" s="102"/>
    </row>
    <row r="13" spans="1:13" s="110" customFormat="1" ht="12.75" x14ac:dyDescent="0.2">
      <c r="A13" s="212" t="s">
        <v>186</v>
      </c>
      <c r="B13" s="212"/>
      <c r="C13" s="103"/>
      <c r="D13" s="103"/>
      <c r="E13" s="103"/>
      <c r="F13" s="103"/>
      <c r="G13" s="103"/>
      <c r="H13" s="103"/>
      <c r="I13" s="103"/>
      <c r="J13" s="103">
        <f>SUM(C13:H13)-I13</f>
        <v>0</v>
      </c>
      <c r="K13" s="103"/>
      <c r="L13" s="103"/>
      <c r="M13" s="103">
        <f>J13+K13-L13</f>
        <v>0</v>
      </c>
    </row>
    <row r="14" spans="1:13" s="110" customFormat="1" ht="12.75" x14ac:dyDescent="0.2">
      <c r="A14" s="212" t="s">
        <v>187</v>
      </c>
      <c r="B14" s="212"/>
      <c r="C14" s="103"/>
      <c r="D14" s="103"/>
      <c r="E14" s="103"/>
      <c r="F14" s="103"/>
      <c r="G14" s="103"/>
      <c r="H14" s="103"/>
      <c r="I14" s="103"/>
      <c r="J14" s="103">
        <f t="shared" ref="J14:J19" si="0">SUM(C14:H14)-I14</f>
        <v>0</v>
      </c>
      <c r="K14" s="103"/>
      <c r="L14" s="103"/>
      <c r="M14" s="103">
        <f t="shared" ref="M14:M19" si="1">J14+K14-L14</f>
        <v>0</v>
      </c>
    </row>
    <row r="15" spans="1:13" s="110" customFormat="1" ht="12.75" x14ac:dyDescent="0.2">
      <c r="A15" s="212" t="s">
        <v>188</v>
      </c>
      <c r="B15" s="212"/>
      <c r="C15" s="103"/>
      <c r="D15" s="103"/>
      <c r="E15" s="103"/>
      <c r="F15" s="103"/>
      <c r="G15" s="103"/>
      <c r="H15" s="103"/>
      <c r="I15" s="103"/>
      <c r="J15" s="103">
        <f t="shared" si="0"/>
        <v>0</v>
      </c>
      <c r="K15" s="103"/>
      <c r="L15" s="103"/>
      <c r="M15" s="103">
        <f t="shared" si="1"/>
        <v>0</v>
      </c>
    </row>
    <row r="16" spans="1:13" s="110" customFormat="1" ht="12.75" x14ac:dyDescent="0.2">
      <c r="A16" s="212" t="s">
        <v>189</v>
      </c>
      <c r="B16" s="212"/>
      <c r="C16" s="103"/>
      <c r="D16" s="103"/>
      <c r="E16" s="103"/>
      <c r="F16" s="103"/>
      <c r="G16" s="103"/>
      <c r="H16" s="103"/>
      <c r="I16" s="103"/>
      <c r="J16" s="103">
        <f t="shared" si="0"/>
        <v>0</v>
      </c>
      <c r="K16" s="103"/>
      <c r="L16" s="103"/>
      <c r="M16" s="103">
        <f t="shared" si="1"/>
        <v>0</v>
      </c>
    </row>
    <row r="17" spans="1:13" s="110" customFormat="1" ht="12.75" x14ac:dyDescent="0.2">
      <c r="A17" s="212" t="s">
        <v>191</v>
      </c>
      <c r="B17" s="212"/>
      <c r="C17" s="103"/>
      <c r="D17" s="103"/>
      <c r="E17" s="103"/>
      <c r="F17" s="103"/>
      <c r="G17" s="103"/>
      <c r="H17" s="103"/>
      <c r="I17" s="103"/>
      <c r="J17" s="103">
        <f t="shared" si="0"/>
        <v>0</v>
      </c>
      <c r="K17" s="103"/>
      <c r="L17" s="103"/>
      <c r="M17" s="103">
        <f t="shared" si="1"/>
        <v>0</v>
      </c>
    </row>
    <row r="18" spans="1:13" s="110" customFormat="1" ht="12.75" x14ac:dyDescent="0.2">
      <c r="A18" s="212" t="s">
        <v>193</v>
      </c>
      <c r="B18" s="212"/>
      <c r="C18" s="103"/>
      <c r="D18" s="103"/>
      <c r="E18" s="103"/>
      <c r="F18" s="103"/>
      <c r="G18" s="103"/>
      <c r="H18" s="103"/>
      <c r="I18" s="103"/>
      <c r="J18" s="103">
        <f t="shared" si="0"/>
        <v>0</v>
      </c>
      <c r="K18" s="103"/>
      <c r="L18" s="103"/>
      <c r="M18" s="103">
        <f t="shared" si="1"/>
        <v>0</v>
      </c>
    </row>
    <row r="19" spans="1:13" s="110" customFormat="1" ht="31.5" customHeight="1" x14ac:dyDescent="0.2">
      <c r="A19" s="216" t="s">
        <v>192</v>
      </c>
      <c r="B19" s="217"/>
      <c r="C19" s="103"/>
      <c r="D19" s="103"/>
      <c r="E19" s="103"/>
      <c r="F19" s="103"/>
      <c r="G19" s="103"/>
      <c r="H19" s="103"/>
      <c r="I19" s="103"/>
      <c r="J19" s="103">
        <f t="shared" si="0"/>
        <v>0</v>
      </c>
      <c r="K19" s="103"/>
      <c r="L19" s="103"/>
      <c r="M19" s="103">
        <f t="shared" si="1"/>
        <v>0</v>
      </c>
    </row>
    <row r="20" spans="1:13" s="110" customFormat="1" ht="12.75" x14ac:dyDescent="0.2">
      <c r="A20" s="212"/>
      <c r="B20" s="212"/>
      <c r="C20" s="100"/>
      <c r="D20" s="100"/>
      <c r="E20" s="100"/>
      <c r="F20" s="100"/>
      <c r="G20" s="100"/>
      <c r="H20" s="100"/>
      <c r="I20" s="100"/>
      <c r="J20" s="100"/>
      <c r="K20" s="100"/>
      <c r="L20" s="100"/>
      <c r="M20" s="100"/>
    </row>
    <row r="21" spans="1:13" s="110" customFormat="1" ht="12.75" x14ac:dyDescent="0.2">
      <c r="A21" s="212"/>
      <c r="B21" s="212"/>
      <c r="C21" s="100"/>
      <c r="D21" s="100"/>
      <c r="E21" s="100"/>
      <c r="F21" s="100"/>
      <c r="G21" s="100"/>
      <c r="H21" s="100"/>
      <c r="I21" s="100"/>
      <c r="J21" s="100"/>
      <c r="K21" s="100"/>
      <c r="L21" s="100"/>
      <c r="M21" s="100"/>
    </row>
    <row r="22" spans="1:13" s="110" customFormat="1" ht="12.75" x14ac:dyDescent="0.2">
      <c r="A22" s="212"/>
      <c r="B22" s="212"/>
      <c r="C22" s="100"/>
      <c r="D22" s="100"/>
      <c r="E22" s="100"/>
      <c r="F22" s="100"/>
      <c r="G22" s="100"/>
      <c r="H22" s="100"/>
      <c r="I22" s="100"/>
      <c r="J22" s="100"/>
      <c r="K22" s="100"/>
      <c r="L22" s="100"/>
      <c r="M22" s="100"/>
    </row>
    <row r="23" spans="1:13" s="110" customFormat="1" ht="12.75" x14ac:dyDescent="0.2">
      <c r="A23" s="212"/>
      <c r="B23" s="212"/>
      <c r="C23" s="100"/>
      <c r="D23" s="100"/>
      <c r="E23" s="100"/>
      <c r="F23" s="100"/>
      <c r="G23" s="100"/>
      <c r="H23" s="100"/>
      <c r="I23" s="100"/>
      <c r="J23" s="100"/>
      <c r="K23" s="100"/>
      <c r="L23" s="100"/>
      <c r="M23" s="100"/>
    </row>
    <row r="24" spans="1:13" s="110" customFormat="1" ht="12.75" x14ac:dyDescent="0.2">
      <c r="A24" s="212"/>
      <c r="B24" s="212"/>
      <c r="C24" s="100"/>
      <c r="D24" s="100"/>
      <c r="E24" s="100"/>
      <c r="F24" s="100"/>
      <c r="G24" s="100"/>
      <c r="H24" s="100"/>
      <c r="I24" s="100"/>
      <c r="J24" s="100"/>
      <c r="K24" s="100"/>
      <c r="L24" s="100"/>
      <c r="M24" s="100"/>
    </row>
    <row r="25" spans="1:13" s="110" customFormat="1" ht="12.75" x14ac:dyDescent="0.2">
      <c r="A25" s="212"/>
      <c r="B25" s="212"/>
      <c r="C25" s="100"/>
      <c r="D25" s="100"/>
      <c r="E25" s="100"/>
      <c r="F25" s="100"/>
      <c r="G25" s="100"/>
      <c r="H25" s="100"/>
      <c r="I25" s="100"/>
      <c r="J25" s="100"/>
      <c r="K25" s="100"/>
      <c r="L25" s="100"/>
      <c r="M25" s="100"/>
    </row>
    <row r="26" spans="1:13" s="110" customFormat="1" ht="12.75" x14ac:dyDescent="0.2">
      <c r="A26" s="212"/>
      <c r="B26" s="212"/>
      <c r="C26" s="100"/>
      <c r="D26" s="100"/>
      <c r="E26" s="100"/>
      <c r="F26" s="100"/>
      <c r="G26" s="100"/>
      <c r="H26" s="100"/>
      <c r="I26" s="100"/>
      <c r="J26" s="100"/>
      <c r="K26" s="100"/>
      <c r="L26" s="100"/>
      <c r="M26" s="100"/>
    </row>
    <row r="27" spans="1:13" s="110" customFormat="1" ht="12.75" x14ac:dyDescent="0.2">
      <c r="A27" s="212"/>
      <c r="B27" s="212"/>
      <c r="C27" s="100"/>
      <c r="D27" s="100"/>
      <c r="E27" s="100"/>
      <c r="F27" s="100"/>
      <c r="G27" s="100"/>
      <c r="H27" s="100"/>
      <c r="I27" s="100"/>
      <c r="J27" s="100"/>
      <c r="K27" s="100"/>
      <c r="L27" s="100"/>
      <c r="M27" s="100"/>
    </row>
    <row r="28" spans="1:13" s="110" customFormat="1" ht="12.75" x14ac:dyDescent="0.2">
      <c r="A28" s="212"/>
      <c r="B28" s="212"/>
      <c r="C28" s="100"/>
      <c r="D28" s="100"/>
      <c r="E28" s="100"/>
      <c r="F28" s="100"/>
      <c r="G28" s="100"/>
      <c r="H28" s="100"/>
      <c r="I28" s="100"/>
      <c r="J28" s="100"/>
      <c r="K28" s="100"/>
      <c r="L28" s="100"/>
      <c r="M28" s="100"/>
    </row>
    <row r="29" spans="1:13" s="110" customFormat="1" ht="12.75" x14ac:dyDescent="0.2">
      <c r="A29" s="212"/>
      <c r="B29" s="212"/>
      <c r="C29" s="100"/>
      <c r="D29" s="100"/>
      <c r="E29" s="100"/>
      <c r="F29" s="100"/>
      <c r="G29" s="100"/>
      <c r="H29" s="100"/>
      <c r="I29" s="100"/>
      <c r="J29" s="100"/>
      <c r="K29" s="100"/>
      <c r="L29" s="100"/>
      <c r="M29" s="100"/>
    </row>
    <row r="30" spans="1:13" s="110" customFormat="1" ht="12.75" x14ac:dyDescent="0.2">
      <c r="A30" s="212"/>
      <c r="B30" s="212"/>
      <c r="C30" s="100"/>
      <c r="D30" s="100"/>
      <c r="E30" s="100"/>
      <c r="F30" s="100"/>
      <c r="G30" s="100"/>
      <c r="H30" s="100"/>
      <c r="I30" s="100"/>
      <c r="J30" s="100"/>
      <c r="K30" s="100"/>
      <c r="L30" s="100"/>
      <c r="M30" s="100"/>
    </row>
    <row r="31" spans="1:13" s="110" customFormat="1" ht="12.75" x14ac:dyDescent="0.2">
      <c r="A31" s="213"/>
      <c r="B31" s="213"/>
      <c r="C31" s="101"/>
      <c r="D31" s="101"/>
      <c r="E31" s="101"/>
      <c r="F31" s="101"/>
      <c r="G31" s="101"/>
      <c r="H31" s="101"/>
      <c r="I31" s="101"/>
      <c r="J31" s="101"/>
      <c r="K31" s="101"/>
      <c r="L31" s="101"/>
      <c r="M31" s="101"/>
    </row>
    <row r="32" spans="1:13" s="110" customFormat="1" ht="24.75" customHeight="1" x14ac:dyDescent="0.2">
      <c r="A32" s="104" t="s">
        <v>190</v>
      </c>
      <c r="B32" s="105"/>
      <c r="C32" s="106">
        <f>SUM(C13:C18)</f>
        <v>0</v>
      </c>
      <c r="D32" s="106"/>
      <c r="E32" s="106">
        <f>SUM(E13:E18)</f>
        <v>0</v>
      </c>
      <c r="F32" s="106">
        <f>SUM(F13:F18)</f>
        <v>0</v>
      </c>
      <c r="G32" s="107"/>
      <c r="H32" s="106">
        <f t="shared" ref="H32:M32" si="2">SUM(H13:H18)</f>
        <v>0</v>
      </c>
      <c r="I32" s="106">
        <f t="shared" si="2"/>
        <v>0</v>
      </c>
      <c r="J32" s="106">
        <f t="shared" si="2"/>
        <v>0</v>
      </c>
      <c r="K32" s="106">
        <f t="shared" si="2"/>
        <v>0</v>
      </c>
      <c r="L32" s="106">
        <f t="shared" si="2"/>
        <v>0</v>
      </c>
      <c r="M32" s="106">
        <f t="shared" si="2"/>
        <v>0</v>
      </c>
    </row>
    <row r="33" spans="9:10" s="110" customFormat="1" ht="12.75" x14ac:dyDescent="0.2">
      <c r="I33" s="113"/>
      <c r="J33" s="114" t="s">
        <v>194</v>
      </c>
    </row>
    <row r="34" spans="9:10" s="110" customFormat="1" ht="12.75" x14ac:dyDescent="0.2"/>
  </sheetData>
  <sheetProtection password="F8E0" sheet="1" objects="1" scenarios="1" formatCells="0" formatColumns="0" formatRows="0" insertColumns="0" insertRows="0" deleteColumns="0" deleteRows="0" selectLockedCells="1" sort="0" autoFilter="0"/>
  <protectedRanges>
    <protectedRange password="F8E0" sqref="C20:M31" name="Do Not Fill"/>
  </protectedRanges>
  <mergeCells count="32">
    <mergeCell ref="A22:B22"/>
    <mergeCell ref="A23:B23"/>
    <mergeCell ref="A27:B27"/>
    <mergeCell ref="A28:B28"/>
    <mergeCell ref="A29:B29"/>
    <mergeCell ref="A30:B30"/>
    <mergeCell ref="A31:B31"/>
    <mergeCell ref="A25:B25"/>
    <mergeCell ref="A21:B21"/>
    <mergeCell ref="A5:M6"/>
    <mergeCell ref="A16:B16"/>
    <mergeCell ref="A12:B12"/>
    <mergeCell ref="A13:B13"/>
    <mergeCell ref="A14:B14"/>
    <mergeCell ref="A15:B15"/>
    <mergeCell ref="A17:B17"/>
    <mergeCell ref="A18:B18"/>
    <mergeCell ref="A19:B19"/>
    <mergeCell ref="A24:B24"/>
    <mergeCell ref="A20:B20"/>
    <mergeCell ref="A26:B26"/>
    <mergeCell ref="A1:M1"/>
    <mergeCell ref="A2:M2"/>
    <mergeCell ref="A3:M3"/>
    <mergeCell ref="K7:K11"/>
    <mergeCell ref="L7:L11"/>
    <mergeCell ref="M7:M11"/>
    <mergeCell ref="J7:J11"/>
    <mergeCell ref="A7:B11"/>
    <mergeCell ref="C7:E10"/>
    <mergeCell ref="F7:H10"/>
    <mergeCell ref="I7:I11"/>
  </mergeCells>
  <pageMargins left="0.45" right="0.45" top="0.5" bottom="0.5" header="0.3" footer="0.3"/>
  <pageSetup orientation="landscape" r:id="rId1"/>
  <headerFooter>
    <oddFooter>&amp;C&amp;"Tahoma,Regular"&amp;10&amp;A</oddFooter>
  </headerFooter>
  <ignoredErrors>
    <ignoredError sqref="J13:J19 M13:M19 C32:M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B11" sqref="B11"/>
    </sheetView>
  </sheetViews>
  <sheetFormatPr defaultColWidth="8.88671875" defaultRowHeight="15" x14ac:dyDescent="0.2"/>
  <cols>
    <col min="1" max="1" width="14.77734375" style="17" customWidth="1"/>
    <col min="2" max="2" width="17.109375" style="17" customWidth="1"/>
    <col min="3" max="3" width="13.6640625" style="17" customWidth="1"/>
    <col min="4" max="4" width="12" style="17" customWidth="1"/>
    <col min="5" max="16384" width="8.88671875" style="17"/>
  </cols>
  <sheetData>
    <row r="1" spans="1:6" ht="15.75" x14ac:dyDescent="0.25">
      <c r="A1" s="151" t="str">
        <f>'Cover Page'!A1:E1</f>
        <v>MONTANA CAPTIVE INSURANCE COMPANY ANNUAL REPORT</v>
      </c>
      <c r="B1" s="152"/>
      <c r="C1" s="152"/>
      <c r="D1" s="152"/>
      <c r="E1" s="152"/>
      <c r="F1" s="152"/>
    </row>
    <row r="2" spans="1:6" ht="15.75" x14ac:dyDescent="0.25">
      <c r="A2" s="151" t="str">
        <f>'Cover Page'!A2:E2</f>
        <v>FOR THE YEAR ENDING DECEMBER 31, 2024</v>
      </c>
      <c r="B2" s="152"/>
      <c r="C2" s="152"/>
      <c r="D2" s="152"/>
      <c r="E2" s="152"/>
      <c r="F2" s="152"/>
    </row>
    <row r="3" spans="1:6" ht="15.75" x14ac:dyDescent="0.25">
      <c r="A3" s="151" t="str">
        <f>'Cover Page'!A3:E3</f>
        <v>INSERT COMPANY NAME</v>
      </c>
      <c r="B3" s="152"/>
      <c r="C3" s="152"/>
      <c r="D3" s="152"/>
      <c r="E3" s="152"/>
      <c r="F3" s="152"/>
    </row>
    <row r="4" spans="1:6" s="13" customFormat="1" ht="12.75" x14ac:dyDescent="0.2"/>
    <row r="5" spans="1:6" s="13" customFormat="1" ht="12.75" x14ac:dyDescent="0.2">
      <c r="A5" s="225"/>
      <c r="B5" s="226"/>
      <c r="C5" s="226"/>
      <c r="D5" s="226"/>
      <c r="E5" s="226"/>
      <c r="F5" s="227"/>
    </row>
    <row r="6" spans="1:6" s="13" customFormat="1" ht="12.75" x14ac:dyDescent="0.2">
      <c r="A6" s="228" t="s">
        <v>225</v>
      </c>
      <c r="B6" s="229"/>
      <c r="C6" s="229"/>
      <c r="D6" s="229"/>
      <c r="E6" s="229"/>
      <c r="F6" s="230"/>
    </row>
    <row r="7" spans="1:6" s="13" customFormat="1" ht="12.75" x14ac:dyDescent="0.2">
      <c r="A7" s="231"/>
      <c r="B7" s="232"/>
      <c r="C7" s="232"/>
      <c r="D7" s="232"/>
      <c r="E7" s="232"/>
      <c r="F7" s="233"/>
    </row>
    <row r="8" spans="1:6" s="13" customFormat="1" ht="38.25" x14ac:dyDescent="0.2">
      <c r="A8" s="18" t="s">
        <v>213</v>
      </c>
      <c r="B8" s="99" t="s">
        <v>214</v>
      </c>
      <c r="C8" s="18" t="s">
        <v>215</v>
      </c>
      <c r="D8" s="18" t="s">
        <v>220</v>
      </c>
      <c r="E8" s="18" t="s">
        <v>409</v>
      </c>
      <c r="F8" s="18" t="s">
        <v>221</v>
      </c>
    </row>
    <row r="9" spans="1:6" s="13" customFormat="1" ht="12.75" x14ac:dyDescent="0.2">
      <c r="A9" s="219"/>
      <c r="B9" s="220"/>
      <c r="C9" s="220"/>
      <c r="D9" s="220"/>
      <c r="E9" s="220"/>
      <c r="F9" s="221"/>
    </row>
    <row r="10" spans="1:6" s="13" customFormat="1" ht="12.75" x14ac:dyDescent="0.2">
      <c r="A10" s="222" t="s">
        <v>216</v>
      </c>
      <c r="B10" s="223"/>
      <c r="C10" s="223"/>
      <c r="D10" s="223"/>
      <c r="E10" s="223"/>
      <c r="F10" s="224"/>
    </row>
    <row r="11" spans="1:6" s="13" customFormat="1" ht="12.75" x14ac:dyDescent="0.2">
      <c r="A11" s="19"/>
      <c r="B11" s="74"/>
      <c r="C11" s="74"/>
      <c r="D11" s="74"/>
      <c r="E11" s="74"/>
      <c r="F11" s="74"/>
    </row>
    <row r="12" spans="1:6" s="13" customFormat="1" ht="12.75" x14ac:dyDescent="0.2">
      <c r="A12" s="19"/>
      <c r="B12" s="74"/>
      <c r="C12" s="74"/>
      <c r="D12" s="74"/>
      <c r="E12" s="74"/>
      <c r="F12" s="74"/>
    </row>
    <row r="13" spans="1:6" s="13" customFormat="1" ht="12.75" x14ac:dyDescent="0.2">
      <c r="A13" s="19"/>
      <c r="B13" s="74"/>
      <c r="C13" s="74"/>
      <c r="D13" s="74"/>
      <c r="E13" s="74"/>
      <c r="F13" s="74"/>
    </row>
    <row r="14" spans="1:6" s="13" customFormat="1" ht="12.75" x14ac:dyDescent="0.2">
      <c r="A14" s="19"/>
      <c r="B14" s="74"/>
      <c r="C14" s="74"/>
      <c r="D14" s="74"/>
      <c r="E14" s="74"/>
      <c r="F14" s="74"/>
    </row>
    <row r="15" spans="1:6" s="13" customFormat="1" ht="12.75" x14ac:dyDescent="0.2">
      <c r="A15" s="19"/>
      <c r="B15" s="74"/>
      <c r="C15" s="74"/>
      <c r="D15" s="74"/>
      <c r="E15" s="74"/>
      <c r="F15" s="74"/>
    </row>
    <row r="16" spans="1:6" s="13" customFormat="1" ht="12.75" x14ac:dyDescent="0.2">
      <c r="A16" s="19"/>
      <c r="B16" s="74"/>
      <c r="C16" s="74"/>
      <c r="D16" s="74"/>
      <c r="E16" s="74"/>
      <c r="F16" s="74"/>
    </row>
    <row r="17" spans="1:6" s="13" customFormat="1" ht="12.75" x14ac:dyDescent="0.2">
      <c r="A17" s="19"/>
      <c r="B17" s="74"/>
      <c r="C17" s="74"/>
      <c r="D17" s="74"/>
      <c r="E17" s="74"/>
      <c r="F17" s="74"/>
    </row>
    <row r="18" spans="1:6" s="13" customFormat="1" ht="12.75" x14ac:dyDescent="0.2">
      <c r="A18" s="19"/>
      <c r="B18" s="74"/>
      <c r="C18" s="74"/>
      <c r="D18" s="74"/>
      <c r="E18" s="74"/>
      <c r="F18" s="74"/>
    </row>
    <row r="19" spans="1:6" s="13" customFormat="1" ht="12.75" x14ac:dyDescent="0.2">
      <c r="A19" s="19"/>
      <c r="B19" s="74"/>
      <c r="C19" s="74"/>
      <c r="D19" s="74"/>
      <c r="E19" s="74"/>
      <c r="F19" s="74"/>
    </row>
    <row r="20" spans="1:6" s="13" customFormat="1" ht="12.75" x14ac:dyDescent="0.2">
      <c r="A20" s="218"/>
      <c r="B20" s="218"/>
      <c r="C20" s="218"/>
      <c r="D20" s="218"/>
      <c r="E20" s="218"/>
      <c r="F20" s="218"/>
    </row>
    <row r="21" spans="1:6" s="13" customFormat="1" ht="12.75" x14ac:dyDescent="0.2">
      <c r="A21" s="218" t="s">
        <v>217</v>
      </c>
      <c r="B21" s="218"/>
      <c r="C21" s="218"/>
      <c r="D21" s="218"/>
      <c r="E21" s="218"/>
      <c r="F21" s="218"/>
    </row>
    <row r="22" spans="1:6" s="13" customFormat="1" ht="12.75" x14ac:dyDescent="0.2">
      <c r="A22" s="19"/>
      <c r="B22" s="74"/>
      <c r="C22" s="74"/>
      <c r="D22" s="74"/>
      <c r="E22" s="74"/>
      <c r="F22" s="74"/>
    </row>
    <row r="23" spans="1:6" s="13" customFormat="1" ht="12.75" x14ac:dyDescent="0.2">
      <c r="A23" s="19"/>
      <c r="B23" s="74"/>
      <c r="C23" s="74"/>
      <c r="D23" s="74"/>
      <c r="E23" s="74"/>
      <c r="F23" s="74"/>
    </row>
    <row r="24" spans="1:6" s="13" customFormat="1" ht="12.75" x14ac:dyDescent="0.2">
      <c r="A24" s="19"/>
      <c r="B24" s="74"/>
      <c r="C24" s="74"/>
      <c r="D24" s="74"/>
      <c r="E24" s="74"/>
      <c r="F24" s="74"/>
    </row>
    <row r="25" spans="1:6" s="13" customFormat="1" ht="12.75" x14ac:dyDescent="0.2">
      <c r="A25" s="19"/>
      <c r="B25" s="74"/>
      <c r="C25" s="74"/>
      <c r="D25" s="74"/>
      <c r="E25" s="74"/>
      <c r="F25" s="74"/>
    </row>
    <row r="26" spans="1:6" s="13" customFormat="1" ht="12.75" x14ac:dyDescent="0.2">
      <c r="A26" s="19"/>
      <c r="B26" s="74"/>
      <c r="C26" s="74"/>
      <c r="D26" s="74"/>
      <c r="E26" s="74"/>
      <c r="F26" s="74"/>
    </row>
    <row r="27" spans="1:6" s="13" customFormat="1" ht="12.75" x14ac:dyDescent="0.2">
      <c r="A27" s="19"/>
      <c r="B27" s="74"/>
      <c r="C27" s="74"/>
      <c r="D27" s="74"/>
      <c r="E27" s="74"/>
      <c r="F27" s="74"/>
    </row>
    <row r="28" spans="1:6" s="13" customFormat="1" ht="12.75" x14ac:dyDescent="0.2">
      <c r="A28" s="19"/>
      <c r="B28" s="74"/>
      <c r="C28" s="74"/>
      <c r="D28" s="74"/>
      <c r="E28" s="74"/>
      <c r="F28" s="74"/>
    </row>
    <row r="29" spans="1:6" s="13" customFormat="1" ht="12.75" x14ac:dyDescent="0.2">
      <c r="A29" s="19"/>
      <c r="B29" s="74"/>
      <c r="C29" s="74"/>
      <c r="D29" s="74"/>
      <c r="E29" s="74"/>
      <c r="F29" s="74"/>
    </row>
    <row r="30" spans="1:6" s="13" customFormat="1" ht="12.75" x14ac:dyDescent="0.2">
      <c r="A30" s="19"/>
      <c r="B30" s="74"/>
      <c r="C30" s="74"/>
      <c r="D30" s="74"/>
      <c r="E30" s="74"/>
      <c r="F30" s="74"/>
    </row>
    <row r="31" spans="1:6" s="13" customFormat="1" ht="12.75" x14ac:dyDescent="0.2">
      <c r="A31" s="45" t="s">
        <v>218</v>
      </c>
      <c r="B31" s="75">
        <f>SUM(B11:B19,B22:B30)</f>
        <v>0</v>
      </c>
      <c r="C31" s="75">
        <f t="shared" ref="C31:F31" si="0">SUM(C11:C19,C22:C30)</f>
        <v>0</v>
      </c>
      <c r="D31" s="75">
        <f t="shared" si="0"/>
        <v>0</v>
      </c>
      <c r="E31" s="75">
        <f t="shared" si="0"/>
        <v>0</v>
      </c>
      <c r="F31" s="75">
        <f t="shared" si="0"/>
        <v>0</v>
      </c>
    </row>
    <row r="32" spans="1:6" s="13" customFormat="1" ht="12.75" x14ac:dyDescent="0.2">
      <c r="B32" s="24" t="s">
        <v>398</v>
      </c>
      <c r="C32" s="35" t="s">
        <v>238</v>
      </c>
      <c r="D32" s="35" t="s">
        <v>399</v>
      </c>
    </row>
    <row r="33" spans="1:2" s="13" customFormat="1" ht="12.75" x14ac:dyDescent="0.2">
      <c r="A33" s="24"/>
    </row>
    <row r="34" spans="1:2" s="13" customFormat="1" ht="12.75" x14ac:dyDescent="0.2">
      <c r="A34" s="24" t="s">
        <v>219</v>
      </c>
    </row>
    <row r="35" spans="1:2" s="13" customFormat="1" ht="12.75" x14ac:dyDescent="0.2"/>
    <row r="36" spans="1:2" s="13" customFormat="1" ht="12.75" x14ac:dyDescent="0.2">
      <c r="A36" s="30" t="s">
        <v>410</v>
      </c>
    </row>
    <row r="37" spans="1:2" s="13" customFormat="1" ht="12.75" x14ac:dyDescent="0.2">
      <c r="A37" s="31" t="s">
        <v>224</v>
      </c>
    </row>
    <row r="38" spans="1:2" s="13" customFormat="1" ht="12.75" x14ac:dyDescent="0.2">
      <c r="A38" s="31" t="s">
        <v>222</v>
      </c>
    </row>
    <row r="39" spans="1:2" s="13" customFormat="1" ht="12.75" x14ac:dyDescent="0.2">
      <c r="A39" s="31" t="s">
        <v>223</v>
      </c>
    </row>
    <row r="40" spans="1:2" s="13" customFormat="1" ht="12.75" x14ac:dyDescent="0.2">
      <c r="A40" s="31"/>
      <c r="B40" s="31"/>
    </row>
  </sheetData>
  <mergeCells count="10">
    <mergeCell ref="A21:F21"/>
    <mergeCell ref="A9:F9"/>
    <mergeCell ref="A10:F10"/>
    <mergeCell ref="A20:F20"/>
    <mergeCell ref="A1:F1"/>
    <mergeCell ref="A2:F2"/>
    <mergeCell ref="A3:F3"/>
    <mergeCell ref="A5:F5"/>
    <mergeCell ref="A6:F6"/>
    <mergeCell ref="A7:F7"/>
  </mergeCells>
  <pageMargins left="0.45" right="0.45" top="0.5" bottom="0.5" header="0.3" footer="0.3"/>
  <pageSetup orientation="portrait" r:id="rId1"/>
  <headerFooter>
    <oddFooter>&amp;C&amp;"Tahoma,Regular"&amp;10&amp;A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workbookViewId="0">
      <selection activeCell="A11" sqref="A11"/>
    </sheetView>
  </sheetViews>
  <sheetFormatPr defaultColWidth="8.88671875" defaultRowHeight="15" x14ac:dyDescent="0.2"/>
  <cols>
    <col min="1" max="1" width="16.44140625" style="17" customWidth="1"/>
    <col min="2" max="3" width="16.109375" style="17" customWidth="1"/>
    <col min="4" max="4" width="18.21875" style="17" customWidth="1"/>
    <col min="5" max="16384" width="8.88671875" style="17"/>
  </cols>
  <sheetData>
    <row r="1" spans="1:4" ht="15.75" x14ac:dyDescent="0.25">
      <c r="A1" s="151" t="str">
        <f>'Cover Page'!A1:E1</f>
        <v>MONTANA CAPTIVE INSURANCE COMPANY ANNUAL REPORT</v>
      </c>
      <c r="B1" s="152"/>
      <c r="C1" s="152"/>
      <c r="D1" s="152"/>
    </row>
    <row r="2" spans="1:4" ht="15.75" x14ac:dyDescent="0.25">
      <c r="A2" s="151" t="str">
        <f>'Cover Page'!A2:E2</f>
        <v>FOR THE YEAR ENDING DECEMBER 31, 2024</v>
      </c>
      <c r="B2" s="152"/>
      <c r="C2" s="152"/>
      <c r="D2" s="152"/>
    </row>
    <row r="3" spans="1:4" ht="15.75" x14ac:dyDescent="0.25">
      <c r="A3" s="151" t="str">
        <f>'Cover Page'!A3:E3</f>
        <v>INSERT COMPANY NAME</v>
      </c>
      <c r="B3" s="152"/>
      <c r="C3" s="152"/>
      <c r="D3" s="152"/>
    </row>
    <row r="5" spans="1:4" ht="15" customHeight="1" x14ac:dyDescent="0.2">
      <c r="A5" s="234" t="s">
        <v>226</v>
      </c>
      <c r="B5" s="234"/>
      <c r="C5" s="234"/>
      <c r="D5" s="234"/>
    </row>
    <row r="6" spans="1:4" x14ac:dyDescent="0.2">
      <c r="A6" s="234"/>
      <c r="B6" s="234"/>
      <c r="C6" s="234"/>
      <c r="D6" s="234"/>
    </row>
    <row r="7" spans="1:4" x14ac:dyDescent="0.2">
      <c r="A7" s="234"/>
      <c r="B7" s="234"/>
      <c r="C7" s="234"/>
      <c r="D7" s="234"/>
    </row>
    <row r="8" spans="1:4" ht="38.25" x14ac:dyDescent="0.2">
      <c r="A8" s="19" t="s">
        <v>227</v>
      </c>
      <c r="B8" s="19" t="s">
        <v>228</v>
      </c>
      <c r="C8" s="19" t="s">
        <v>229</v>
      </c>
      <c r="D8" s="19" t="s">
        <v>230</v>
      </c>
    </row>
    <row r="9" spans="1:4" x14ac:dyDescent="0.2">
      <c r="A9" s="235" t="s">
        <v>216</v>
      </c>
      <c r="B9" s="236"/>
      <c r="C9" s="236"/>
      <c r="D9" s="237"/>
    </row>
    <row r="10" spans="1:4" x14ac:dyDescent="0.2">
      <c r="A10" s="238"/>
      <c r="B10" s="239"/>
      <c r="C10" s="239"/>
      <c r="D10" s="240"/>
    </row>
    <row r="11" spans="1:4" x14ac:dyDescent="0.2">
      <c r="A11" s="18"/>
      <c r="B11" s="80"/>
      <c r="C11" s="80"/>
      <c r="D11" s="74"/>
    </row>
    <row r="12" spans="1:4" x14ac:dyDescent="0.2">
      <c r="A12" s="19"/>
      <c r="B12" s="74"/>
      <c r="C12" s="74"/>
      <c r="D12" s="74"/>
    </row>
    <row r="13" spans="1:4" x14ac:dyDescent="0.2">
      <c r="A13" s="19"/>
      <c r="B13" s="74"/>
      <c r="C13" s="74"/>
      <c r="D13" s="74"/>
    </row>
    <row r="14" spans="1:4" x14ac:dyDescent="0.2">
      <c r="A14" s="19"/>
      <c r="B14" s="74"/>
      <c r="C14" s="74"/>
      <c r="D14" s="74"/>
    </row>
    <row r="15" spans="1:4" x14ac:dyDescent="0.2">
      <c r="A15" s="19"/>
      <c r="B15" s="74"/>
      <c r="C15" s="74"/>
      <c r="D15" s="74"/>
    </row>
    <row r="16" spans="1:4" x14ac:dyDescent="0.2">
      <c r="A16" s="19"/>
      <c r="B16" s="74"/>
      <c r="C16" s="74"/>
      <c r="D16" s="74"/>
    </row>
    <row r="17" spans="1:4" x14ac:dyDescent="0.2">
      <c r="A17" s="19"/>
      <c r="B17" s="74"/>
      <c r="C17" s="74"/>
      <c r="D17" s="74"/>
    </row>
    <row r="18" spans="1:4" x14ac:dyDescent="0.2">
      <c r="A18" s="19"/>
      <c r="B18" s="74"/>
      <c r="C18" s="74"/>
      <c r="D18" s="74"/>
    </row>
    <row r="19" spans="1:4" x14ac:dyDescent="0.2">
      <c r="A19" s="19"/>
      <c r="B19" s="74"/>
      <c r="C19" s="74"/>
      <c r="D19" s="74"/>
    </row>
    <row r="20" spans="1:4" x14ac:dyDescent="0.2">
      <c r="A20" s="241" t="s">
        <v>217</v>
      </c>
      <c r="B20" s="242"/>
      <c r="C20" s="242"/>
      <c r="D20" s="243"/>
    </row>
    <row r="21" spans="1:4" x14ac:dyDescent="0.2">
      <c r="A21" s="238"/>
      <c r="B21" s="239"/>
      <c r="C21" s="239"/>
      <c r="D21" s="240"/>
    </row>
    <row r="22" spans="1:4" x14ac:dyDescent="0.2">
      <c r="A22" s="19"/>
      <c r="B22" s="81"/>
      <c r="C22" s="81"/>
      <c r="D22" s="81"/>
    </row>
    <row r="23" spans="1:4" x14ac:dyDescent="0.2">
      <c r="A23" s="19"/>
      <c r="B23" s="81"/>
      <c r="C23" s="81"/>
      <c r="D23" s="81"/>
    </row>
    <row r="24" spans="1:4" x14ac:dyDescent="0.2">
      <c r="A24" s="19"/>
      <c r="B24" s="81"/>
      <c r="C24" s="81"/>
      <c r="D24" s="81"/>
    </row>
    <row r="25" spans="1:4" x14ac:dyDescent="0.2">
      <c r="A25" s="19"/>
      <c r="B25" s="81"/>
      <c r="C25" s="81"/>
      <c r="D25" s="81"/>
    </row>
    <row r="26" spans="1:4" x14ac:dyDescent="0.2">
      <c r="A26" s="19"/>
      <c r="B26" s="81"/>
      <c r="C26" s="81"/>
      <c r="D26" s="81"/>
    </row>
    <row r="27" spans="1:4" x14ac:dyDescent="0.2">
      <c r="A27" s="19"/>
      <c r="B27" s="81"/>
      <c r="C27" s="81"/>
      <c r="D27" s="81"/>
    </row>
    <row r="28" spans="1:4" x14ac:dyDescent="0.2">
      <c r="A28" s="19"/>
      <c r="B28" s="81"/>
      <c r="C28" s="81"/>
      <c r="D28" s="81"/>
    </row>
    <row r="29" spans="1:4" x14ac:dyDescent="0.2">
      <c r="A29" s="19"/>
      <c r="B29" s="81"/>
      <c r="C29" s="81"/>
      <c r="D29" s="81"/>
    </row>
    <row r="30" spans="1:4" x14ac:dyDescent="0.2">
      <c r="A30" s="39"/>
      <c r="B30" s="82"/>
      <c r="C30" s="82"/>
      <c r="D30" s="82"/>
    </row>
    <row r="31" spans="1:4" x14ac:dyDescent="0.2">
      <c r="A31" s="45" t="s">
        <v>218</v>
      </c>
      <c r="B31" s="73">
        <f>SUM(B11:B19,B22:B30)</f>
        <v>0</v>
      </c>
      <c r="C31" s="73">
        <f t="shared" ref="C31:D31" si="0">SUM(C11:C19,C22:C30)</f>
        <v>0</v>
      </c>
      <c r="D31" s="73">
        <f t="shared" si="0"/>
        <v>0</v>
      </c>
    </row>
    <row r="32" spans="1:4" x14ac:dyDescent="0.2">
      <c r="C32" s="35" t="s">
        <v>237</v>
      </c>
    </row>
  </sheetData>
  <mergeCells count="6">
    <mergeCell ref="A5:D7"/>
    <mergeCell ref="A9:D10"/>
    <mergeCell ref="A20:D21"/>
    <mergeCell ref="A1:D1"/>
    <mergeCell ref="A2:D2"/>
    <mergeCell ref="A3:D3"/>
  </mergeCells>
  <pageMargins left="0.95" right="0.45" top="0.5" bottom="0.5" header="0.3" footer="0.3"/>
  <pageSetup orientation="portrait" r:id="rId1"/>
  <headerFooter>
    <oddFooter>&amp;C&amp;"Tahoma,Regular"&amp;10&amp;A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topLeftCell="A13" zoomScaleNormal="100" workbookViewId="0">
      <selection activeCell="B15" sqref="B15"/>
    </sheetView>
  </sheetViews>
  <sheetFormatPr defaultColWidth="8.88671875" defaultRowHeight="15" x14ac:dyDescent="0.2"/>
  <cols>
    <col min="1" max="1" width="23.109375" style="17" customWidth="1"/>
    <col min="2" max="6" width="10.88671875" style="17" customWidth="1"/>
    <col min="7" max="7" width="1.109375" style="17" customWidth="1"/>
    <col min="8" max="16384" width="8.88671875" style="17"/>
  </cols>
  <sheetData>
    <row r="1" spans="1:7" ht="15.75" customHeight="1" x14ac:dyDescent="0.2">
      <c r="A1" s="151" t="str">
        <f>'Cover Page'!A1:E1</f>
        <v>MONTANA CAPTIVE INSURANCE COMPANY ANNUAL REPORT</v>
      </c>
      <c r="B1" s="151"/>
      <c r="C1" s="151"/>
      <c r="D1" s="151"/>
      <c r="E1" s="151"/>
      <c r="F1" s="151"/>
    </row>
    <row r="2" spans="1:7" ht="15.75" customHeight="1" x14ac:dyDescent="0.2">
      <c r="A2" s="151" t="str">
        <f>'Cover Page'!A2:E2</f>
        <v>FOR THE YEAR ENDING DECEMBER 31, 2024</v>
      </c>
      <c r="B2" s="151"/>
      <c r="C2" s="151"/>
      <c r="D2" s="151"/>
      <c r="E2" s="151"/>
      <c r="F2" s="151"/>
    </row>
    <row r="3" spans="1:7" x14ac:dyDescent="0.2">
      <c r="A3" s="151" t="str">
        <f>'Cover Page'!A3:E3</f>
        <v>INSERT COMPANY NAME</v>
      </c>
      <c r="B3" s="151"/>
      <c r="C3" s="151"/>
      <c r="D3" s="151"/>
      <c r="E3" s="151"/>
      <c r="F3" s="151"/>
    </row>
    <row r="4" spans="1:7" x14ac:dyDescent="0.2">
      <c r="A4" s="40"/>
      <c r="B4" s="40"/>
      <c r="C4" s="40"/>
      <c r="D4" s="40"/>
      <c r="E4" s="40"/>
      <c r="F4" s="40"/>
    </row>
    <row r="5" spans="1:7" x14ac:dyDescent="0.2">
      <c r="A5" s="40"/>
      <c r="B5" s="40"/>
      <c r="C5" s="40"/>
      <c r="D5" s="40"/>
      <c r="E5" s="40"/>
      <c r="F5" s="40"/>
    </row>
    <row r="6" spans="1:7" s="13" customFormat="1" ht="13.5" customHeight="1" x14ac:dyDescent="0.2">
      <c r="A6" s="252" t="s">
        <v>258</v>
      </c>
      <c r="B6" s="253"/>
      <c r="C6" s="253"/>
      <c r="D6" s="253"/>
      <c r="E6" s="253"/>
      <c r="F6" s="253"/>
      <c r="G6" s="28"/>
    </row>
    <row r="7" spans="1:7" s="13" customFormat="1" ht="13.5" customHeight="1" x14ac:dyDescent="0.2">
      <c r="A7" s="253"/>
      <c r="B7" s="253"/>
      <c r="C7" s="253"/>
      <c r="D7" s="253"/>
      <c r="E7" s="253"/>
      <c r="F7" s="253"/>
      <c r="G7" s="28"/>
    </row>
    <row r="8" spans="1:7" s="13" customFormat="1" ht="13.5" customHeight="1" x14ac:dyDescent="0.2">
      <c r="A8" s="254" t="s">
        <v>259</v>
      </c>
      <c r="B8" s="245"/>
      <c r="C8" s="245"/>
      <c r="D8" s="245"/>
      <c r="E8" s="245"/>
      <c r="F8" s="245"/>
    </row>
    <row r="9" spans="1:7" s="13" customFormat="1" ht="13.5" customHeight="1" x14ac:dyDescent="0.2">
      <c r="A9" s="245"/>
      <c r="B9" s="245"/>
      <c r="C9" s="245"/>
      <c r="D9" s="245"/>
      <c r="E9" s="245"/>
      <c r="F9" s="245"/>
    </row>
    <row r="10" spans="1:7" s="13" customFormat="1" ht="13.5" customHeight="1" x14ac:dyDescent="0.2">
      <c r="A10" s="248" t="s">
        <v>182</v>
      </c>
      <c r="B10" s="250" t="s">
        <v>334</v>
      </c>
      <c r="C10" s="250" t="s">
        <v>335</v>
      </c>
      <c r="D10" s="250" t="s">
        <v>336</v>
      </c>
      <c r="E10" s="250" t="s">
        <v>337</v>
      </c>
      <c r="F10" s="246" t="s">
        <v>338</v>
      </c>
    </row>
    <row r="11" spans="1:7" s="13" customFormat="1" ht="12.75" x14ac:dyDescent="0.2">
      <c r="A11" s="248"/>
      <c r="B11" s="251"/>
      <c r="C11" s="251"/>
      <c r="D11" s="251"/>
      <c r="E11" s="251"/>
      <c r="F11" s="247"/>
    </row>
    <row r="12" spans="1:7" s="13" customFormat="1" ht="12.75" x14ac:dyDescent="0.2">
      <c r="A12" s="248"/>
      <c r="B12" s="251"/>
      <c r="C12" s="251"/>
      <c r="D12" s="251"/>
      <c r="E12" s="251"/>
      <c r="F12" s="247"/>
    </row>
    <row r="13" spans="1:7" s="13" customFormat="1" ht="23.25" customHeight="1" x14ac:dyDescent="0.2">
      <c r="A13" s="248"/>
      <c r="B13" s="251"/>
      <c r="C13" s="251"/>
      <c r="D13" s="251"/>
      <c r="E13" s="251"/>
      <c r="F13" s="247"/>
    </row>
    <row r="14" spans="1:7" s="13" customFormat="1" ht="12.75" x14ac:dyDescent="0.2">
      <c r="A14" s="38"/>
      <c r="B14" s="46"/>
      <c r="C14" s="46"/>
      <c r="D14" s="27"/>
      <c r="E14" s="46"/>
      <c r="F14" s="47"/>
    </row>
    <row r="15" spans="1:7" s="13" customFormat="1" ht="12.75" x14ac:dyDescent="0.2">
      <c r="A15" s="38" t="s">
        <v>260</v>
      </c>
      <c r="B15" s="46"/>
      <c r="C15" s="46"/>
      <c r="D15" s="46"/>
      <c r="E15" s="46"/>
      <c r="F15" s="47">
        <f t="shared" ref="F15:F20" si="0">B15-C15+D15-E15</f>
        <v>0</v>
      </c>
    </row>
    <row r="16" spans="1:7" s="13" customFormat="1" ht="12.75" x14ac:dyDescent="0.2">
      <c r="A16" s="38" t="s">
        <v>261</v>
      </c>
      <c r="B16" s="46"/>
      <c r="C16" s="46"/>
      <c r="D16" s="46"/>
      <c r="E16" s="46"/>
      <c r="F16" s="47">
        <f t="shared" si="0"/>
        <v>0</v>
      </c>
    </row>
    <row r="17" spans="1:6" s="13" customFormat="1" ht="12.75" x14ac:dyDescent="0.2">
      <c r="A17" s="38" t="s">
        <v>262</v>
      </c>
      <c r="B17" s="46"/>
      <c r="C17" s="46"/>
      <c r="D17" s="46"/>
      <c r="E17" s="46"/>
      <c r="F17" s="47">
        <f t="shared" si="0"/>
        <v>0</v>
      </c>
    </row>
    <row r="18" spans="1:6" s="13" customFormat="1" ht="12.75" x14ac:dyDescent="0.2">
      <c r="A18" s="38" t="s">
        <v>263</v>
      </c>
      <c r="B18" s="46"/>
      <c r="C18" s="46"/>
      <c r="D18" s="46"/>
      <c r="E18" s="46"/>
      <c r="F18" s="47">
        <f t="shared" si="0"/>
        <v>0</v>
      </c>
    </row>
    <row r="19" spans="1:6" s="13" customFormat="1" ht="12.75" x14ac:dyDescent="0.2">
      <c r="A19" s="38" t="s">
        <v>266</v>
      </c>
      <c r="B19" s="46"/>
      <c r="C19" s="46"/>
      <c r="D19" s="46"/>
      <c r="E19" s="46"/>
      <c r="F19" s="47">
        <f t="shared" si="0"/>
        <v>0</v>
      </c>
    </row>
    <row r="20" spans="1:6" s="13" customFormat="1" ht="12.75" x14ac:dyDescent="0.2">
      <c r="A20" s="38" t="s">
        <v>267</v>
      </c>
      <c r="B20" s="46"/>
      <c r="C20" s="46"/>
      <c r="D20" s="46"/>
      <c r="E20" s="46"/>
      <c r="F20" s="47">
        <f t="shared" si="0"/>
        <v>0</v>
      </c>
    </row>
    <row r="21" spans="1:6" s="13" customFormat="1" ht="26.25" customHeight="1" x14ac:dyDescent="0.2">
      <c r="A21" s="16" t="s">
        <v>264</v>
      </c>
      <c r="B21" s="84">
        <f>SUM(B14:B20)</f>
        <v>0</v>
      </c>
      <c r="C21" s="84">
        <f>SUM(C14:C20)</f>
        <v>0</v>
      </c>
      <c r="D21" s="84">
        <f>SUM(D14:D20)</f>
        <v>0</v>
      </c>
      <c r="E21" s="84">
        <f>SUM(E14:E20)</f>
        <v>0</v>
      </c>
      <c r="F21" s="84">
        <f>SUM(F14:F20)</f>
        <v>0</v>
      </c>
    </row>
    <row r="22" spans="1:6" s="13" customFormat="1" ht="12.75" x14ac:dyDescent="0.2">
      <c r="B22" s="244" t="s">
        <v>268</v>
      </c>
      <c r="C22" s="244"/>
      <c r="F22" s="29" t="s">
        <v>269</v>
      </c>
    </row>
    <row r="23" spans="1:6" s="13" customFormat="1" ht="12.75" x14ac:dyDescent="0.2"/>
    <row r="24" spans="1:6" s="13" customFormat="1" ht="12.75" x14ac:dyDescent="0.2">
      <c r="A24" s="181" t="s">
        <v>265</v>
      </c>
      <c r="B24" s="245"/>
      <c r="C24" s="245"/>
      <c r="D24" s="245"/>
      <c r="E24" s="245"/>
      <c r="F24" s="245"/>
    </row>
    <row r="25" spans="1:6" s="13" customFormat="1" ht="12.75" x14ac:dyDescent="0.2">
      <c r="A25" s="245"/>
      <c r="B25" s="245"/>
      <c r="C25" s="245"/>
      <c r="D25" s="245"/>
      <c r="E25" s="245"/>
      <c r="F25" s="245"/>
    </row>
    <row r="26" spans="1:6" s="13" customFormat="1" ht="13.5" customHeight="1" x14ac:dyDescent="0.2">
      <c r="A26" s="248" t="s">
        <v>182</v>
      </c>
      <c r="B26" s="250" t="s">
        <v>339</v>
      </c>
      <c r="C26" s="250" t="s">
        <v>340</v>
      </c>
      <c r="D26" s="250" t="s">
        <v>341</v>
      </c>
      <c r="E26" s="250" t="s">
        <v>342</v>
      </c>
      <c r="F26" s="246" t="s">
        <v>343</v>
      </c>
    </row>
    <row r="27" spans="1:6" s="13" customFormat="1" ht="12.75" x14ac:dyDescent="0.2">
      <c r="A27" s="248"/>
      <c r="B27" s="250"/>
      <c r="C27" s="250"/>
      <c r="D27" s="250"/>
      <c r="E27" s="250"/>
      <c r="F27" s="246"/>
    </row>
    <row r="28" spans="1:6" s="13" customFormat="1" ht="12.75" x14ac:dyDescent="0.2">
      <c r="A28" s="249"/>
      <c r="B28" s="251"/>
      <c r="C28" s="251"/>
      <c r="D28" s="251"/>
      <c r="E28" s="251"/>
      <c r="F28" s="247"/>
    </row>
    <row r="29" spans="1:6" s="13" customFormat="1" ht="12.75" x14ac:dyDescent="0.2">
      <c r="A29" s="249"/>
      <c r="B29" s="251"/>
      <c r="C29" s="251"/>
      <c r="D29" s="251"/>
      <c r="E29" s="251"/>
      <c r="F29" s="247"/>
    </row>
    <row r="30" spans="1:6" s="13" customFormat="1" ht="12.75" x14ac:dyDescent="0.2">
      <c r="A30" s="249"/>
      <c r="B30" s="251"/>
      <c r="C30" s="251"/>
      <c r="D30" s="251"/>
      <c r="E30" s="251"/>
      <c r="F30" s="247"/>
    </row>
    <row r="31" spans="1:6" s="13" customFormat="1" ht="12.75" x14ac:dyDescent="0.2">
      <c r="A31" s="38"/>
      <c r="B31" s="46"/>
      <c r="C31" s="46"/>
      <c r="D31" s="46"/>
      <c r="E31" s="46"/>
      <c r="F31" s="47"/>
    </row>
    <row r="32" spans="1:6" s="13" customFormat="1" ht="12.75" x14ac:dyDescent="0.2">
      <c r="A32" s="38" t="s">
        <v>260</v>
      </c>
      <c r="B32" s="46"/>
      <c r="C32" s="46"/>
      <c r="D32" s="46"/>
      <c r="E32" s="46"/>
      <c r="F32" s="47">
        <f t="shared" ref="F32:F37" si="1">B32-C32+D32-E32</f>
        <v>0</v>
      </c>
    </row>
    <row r="33" spans="1:6" s="13" customFormat="1" ht="12.75" x14ac:dyDescent="0.2">
      <c r="A33" s="38" t="s">
        <v>261</v>
      </c>
      <c r="B33" s="46"/>
      <c r="C33" s="46"/>
      <c r="D33" s="46"/>
      <c r="E33" s="46"/>
      <c r="F33" s="47">
        <f t="shared" si="1"/>
        <v>0</v>
      </c>
    </row>
    <row r="34" spans="1:6" s="13" customFormat="1" ht="12.75" x14ac:dyDescent="0.2">
      <c r="A34" s="38" t="s">
        <v>262</v>
      </c>
      <c r="B34" s="46"/>
      <c r="C34" s="46"/>
      <c r="D34" s="46"/>
      <c r="E34" s="46"/>
      <c r="F34" s="47">
        <f t="shared" si="1"/>
        <v>0</v>
      </c>
    </row>
    <row r="35" spans="1:6" s="13" customFormat="1" ht="12.75" x14ac:dyDescent="0.2">
      <c r="A35" s="38" t="s">
        <v>263</v>
      </c>
      <c r="B35" s="46"/>
      <c r="C35" s="46"/>
      <c r="D35" s="46"/>
      <c r="E35" s="46"/>
      <c r="F35" s="47">
        <f t="shared" si="1"/>
        <v>0</v>
      </c>
    </row>
    <row r="36" spans="1:6" s="13" customFormat="1" ht="12.75" x14ac:dyDescent="0.2">
      <c r="A36" s="38" t="s">
        <v>266</v>
      </c>
      <c r="B36" s="46"/>
      <c r="C36" s="46"/>
      <c r="D36" s="46"/>
      <c r="E36" s="46"/>
      <c r="F36" s="47">
        <f t="shared" si="1"/>
        <v>0</v>
      </c>
    </row>
    <row r="37" spans="1:6" s="13" customFormat="1" ht="12.75" x14ac:dyDescent="0.2">
      <c r="A37" s="38" t="s">
        <v>267</v>
      </c>
      <c r="B37" s="46"/>
      <c r="C37" s="46"/>
      <c r="D37" s="46"/>
      <c r="E37" s="46"/>
      <c r="F37" s="47">
        <f t="shared" si="1"/>
        <v>0</v>
      </c>
    </row>
    <row r="38" spans="1:6" s="13" customFormat="1" ht="26.25" customHeight="1" x14ac:dyDescent="0.2">
      <c r="A38" s="16" t="s">
        <v>264</v>
      </c>
      <c r="B38" s="84">
        <f>SUM(B31:B37)</f>
        <v>0</v>
      </c>
      <c r="C38" s="84">
        <f>SUM(C31:C37)</f>
        <v>0</v>
      </c>
      <c r="D38" s="84">
        <f>SUM(D31:D37)</f>
        <v>0</v>
      </c>
      <c r="E38" s="84">
        <f>SUM(E31:E37)</f>
        <v>0</v>
      </c>
      <c r="F38" s="84">
        <f>SUM(F31:F37)</f>
        <v>0</v>
      </c>
    </row>
    <row r="39" spans="1:6" s="13" customFormat="1" ht="12.75" x14ac:dyDescent="0.2">
      <c r="B39" s="244" t="s">
        <v>361</v>
      </c>
      <c r="C39" s="244"/>
      <c r="D39" s="244" t="s">
        <v>362</v>
      </c>
      <c r="E39" s="244"/>
      <c r="F39" s="29" t="s">
        <v>363</v>
      </c>
    </row>
    <row r="40" spans="1:6" s="13" customFormat="1" ht="12.75" x14ac:dyDescent="0.2"/>
  </sheetData>
  <mergeCells count="21">
    <mergeCell ref="A6:F7"/>
    <mergeCell ref="A8:F9"/>
    <mergeCell ref="A1:F1"/>
    <mergeCell ref="A2:F2"/>
    <mergeCell ref="A3:F3"/>
    <mergeCell ref="F10:F13"/>
    <mergeCell ref="A10:A13"/>
    <mergeCell ref="B10:B13"/>
    <mergeCell ref="C10:C13"/>
    <mergeCell ref="D10:D13"/>
    <mergeCell ref="E10:E13"/>
    <mergeCell ref="B39:C39"/>
    <mergeCell ref="D39:E39"/>
    <mergeCell ref="A24:F25"/>
    <mergeCell ref="B22:C22"/>
    <mergeCell ref="F26:F30"/>
    <mergeCell ref="A26:A30"/>
    <mergeCell ref="B26:B30"/>
    <mergeCell ref="C26:C30"/>
    <mergeCell ref="D26:D30"/>
    <mergeCell ref="E26:E30"/>
  </mergeCells>
  <pageMargins left="0.45" right="0.45" top="0.5" bottom="0.5" header="0.3" footer="0.3"/>
  <pageSetup orientation="portrait" r:id="rId1"/>
  <headerFooter>
    <oddFooter>&amp;C&amp;"Tahoma,Regular"&amp;10&amp;A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
  <sheetViews>
    <sheetView workbookViewId="0">
      <selection activeCell="B12" sqref="B12"/>
    </sheetView>
  </sheetViews>
  <sheetFormatPr defaultColWidth="8.88671875" defaultRowHeight="15" x14ac:dyDescent="0.2"/>
  <cols>
    <col min="1" max="1" width="23.109375" style="17" customWidth="1"/>
    <col min="2" max="9" width="9.88671875" style="17" customWidth="1"/>
    <col min="10" max="16384" width="8.88671875" style="17"/>
  </cols>
  <sheetData>
    <row r="1" spans="1:9" ht="15.75" customHeight="1" x14ac:dyDescent="0.2">
      <c r="A1" s="151" t="str">
        <f>'Cover Page'!A1:E1</f>
        <v>MONTANA CAPTIVE INSURANCE COMPANY ANNUAL REPORT</v>
      </c>
      <c r="B1" s="151"/>
      <c r="C1" s="151"/>
      <c r="D1" s="151"/>
      <c r="E1" s="151"/>
      <c r="F1" s="151"/>
      <c r="G1" s="151"/>
      <c r="H1" s="151"/>
      <c r="I1" s="151"/>
    </row>
    <row r="2" spans="1:9" ht="15.75" customHeight="1" x14ac:dyDescent="0.2">
      <c r="A2" s="151" t="str">
        <f>'Cover Page'!A2:E2</f>
        <v>FOR THE YEAR ENDING DECEMBER 31, 2024</v>
      </c>
      <c r="B2" s="151"/>
      <c r="C2" s="151"/>
      <c r="D2" s="151"/>
      <c r="E2" s="151"/>
      <c r="F2" s="151"/>
      <c r="G2" s="151"/>
      <c r="H2" s="151"/>
      <c r="I2" s="151"/>
    </row>
    <row r="3" spans="1:9" ht="15.75" customHeight="1" x14ac:dyDescent="0.2">
      <c r="A3" s="151" t="str">
        <f>'Cover Page'!A3:E3</f>
        <v>INSERT COMPANY NAME</v>
      </c>
      <c r="B3" s="151"/>
      <c r="C3" s="151"/>
      <c r="D3" s="151"/>
      <c r="E3" s="151"/>
      <c r="F3" s="151"/>
      <c r="G3" s="151"/>
      <c r="H3" s="151"/>
      <c r="I3" s="151"/>
    </row>
    <row r="5" spans="1:9" x14ac:dyDescent="0.2">
      <c r="A5" s="255" t="s">
        <v>315</v>
      </c>
      <c r="B5" s="255"/>
      <c r="C5" s="255"/>
      <c r="D5" s="255"/>
      <c r="E5" s="255"/>
      <c r="F5" s="255"/>
      <c r="G5" s="255"/>
      <c r="H5" s="255"/>
      <c r="I5" s="255"/>
    </row>
    <row r="6" spans="1:9" x14ac:dyDescent="0.2">
      <c r="A6" s="255"/>
      <c r="B6" s="255"/>
      <c r="C6" s="255"/>
      <c r="D6" s="255"/>
      <c r="E6" s="255"/>
      <c r="F6" s="255"/>
      <c r="G6" s="255"/>
      <c r="H6" s="255"/>
      <c r="I6" s="255"/>
    </row>
    <row r="7" spans="1:9" s="13" customFormat="1" ht="12.75" x14ac:dyDescent="0.2">
      <c r="A7" s="256" t="s">
        <v>316</v>
      </c>
      <c r="B7" s="256"/>
      <c r="C7" s="256"/>
      <c r="D7" s="256"/>
      <c r="E7" s="256"/>
      <c r="F7" s="256"/>
      <c r="G7" s="256"/>
      <c r="H7" s="256"/>
      <c r="I7" s="256"/>
    </row>
    <row r="8" spans="1:9" s="13" customFormat="1" ht="12.75" x14ac:dyDescent="0.2">
      <c r="A8" s="51"/>
      <c r="B8" s="257" t="s">
        <v>322</v>
      </c>
      <c r="C8" s="257"/>
      <c r="D8" s="257"/>
      <c r="E8" s="258"/>
      <c r="F8" s="55" t="s">
        <v>309</v>
      </c>
      <c r="G8" s="49" t="s">
        <v>310</v>
      </c>
      <c r="H8" s="55" t="s">
        <v>311</v>
      </c>
      <c r="I8" s="55" t="s">
        <v>312</v>
      </c>
    </row>
    <row r="9" spans="1:9" s="13" customFormat="1" ht="12.75" x14ac:dyDescent="0.2">
      <c r="A9" s="51"/>
      <c r="B9" s="53" t="s">
        <v>305</v>
      </c>
      <c r="C9" s="49" t="s">
        <v>306</v>
      </c>
      <c r="D9" s="53" t="s">
        <v>307</v>
      </c>
      <c r="E9" s="50" t="s">
        <v>308</v>
      </c>
      <c r="F9" s="56"/>
      <c r="G9" s="49"/>
      <c r="H9" s="56"/>
      <c r="I9" s="56"/>
    </row>
    <row r="10" spans="1:9" s="13" customFormat="1" ht="15" customHeight="1" x14ac:dyDescent="0.2">
      <c r="A10" s="52"/>
      <c r="B10" s="259" t="s">
        <v>351</v>
      </c>
      <c r="C10" s="264" t="s">
        <v>15</v>
      </c>
      <c r="D10" s="259" t="s">
        <v>352</v>
      </c>
      <c r="E10" s="261" t="s">
        <v>353</v>
      </c>
      <c r="F10" s="262" t="s">
        <v>354</v>
      </c>
      <c r="G10" s="259" t="s">
        <v>355</v>
      </c>
      <c r="H10" s="262" t="s">
        <v>358</v>
      </c>
      <c r="I10" s="262" t="s">
        <v>403</v>
      </c>
    </row>
    <row r="11" spans="1:9" s="13" customFormat="1" ht="46.5" customHeight="1" x14ac:dyDescent="0.2">
      <c r="A11" s="52" t="s">
        <v>303</v>
      </c>
      <c r="B11" s="260"/>
      <c r="C11" s="264"/>
      <c r="D11" s="260"/>
      <c r="E11" s="261"/>
      <c r="F11" s="263"/>
      <c r="G11" s="260"/>
      <c r="H11" s="263"/>
      <c r="I11" s="263"/>
    </row>
    <row r="12" spans="1:9" s="13" customFormat="1" ht="12.75" x14ac:dyDescent="0.2">
      <c r="A12" s="38" t="s">
        <v>260</v>
      </c>
      <c r="B12" s="46"/>
      <c r="C12" s="46"/>
      <c r="D12" s="46"/>
      <c r="E12" s="47">
        <f>B12+C12-D12</f>
        <v>0</v>
      </c>
      <c r="F12" s="62"/>
      <c r="G12" s="46"/>
      <c r="H12" s="47">
        <f t="shared" ref="H12:H17" si="0">E12+F12-G12</f>
        <v>0</v>
      </c>
      <c r="I12" s="131" t="e">
        <f>H12/'7 Premium Schedule'!M32</f>
        <v>#DIV/0!</v>
      </c>
    </row>
    <row r="13" spans="1:9" s="13" customFormat="1" ht="12.75" x14ac:dyDescent="0.2">
      <c r="A13" s="38" t="s">
        <v>261</v>
      </c>
      <c r="B13" s="46"/>
      <c r="C13" s="46"/>
      <c r="D13" s="46"/>
      <c r="E13" s="47">
        <f t="shared" ref="E13:E17" si="1">B13+C13-D13</f>
        <v>0</v>
      </c>
      <c r="F13" s="62"/>
      <c r="G13" s="46"/>
      <c r="H13" s="47">
        <f t="shared" si="0"/>
        <v>0</v>
      </c>
      <c r="I13" s="131" t="e">
        <f>H13/'7 Premium Schedule'!M32</f>
        <v>#DIV/0!</v>
      </c>
    </row>
    <row r="14" spans="1:9" s="13" customFormat="1" ht="12.75" x14ac:dyDescent="0.2">
      <c r="A14" s="38" t="s">
        <v>262</v>
      </c>
      <c r="B14" s="46"/>
      <c r="C14" s="46"/>
      <c r="D14" s="46"/>
      <c r="E14" s="47">
        <f t="shared" si="1"/>
        <v>0</v>
      </c>
      <c r="F14" s="62"/>
      <c r="G14" s="46"/>
      <c r="H14" s="47">
        <f t="shared" si="0"/>
        <v>0</v>
      </c>
      <c r="I14" s="131" t="e">
        <f>H14/'7 Premium Schedule'!M32</f>
        <v>#DIV/0!</v>
      </c>
    </row>
    <row r="15" spans="1:9" s="13" customFormat="1" ht="12.75" x14ac:dyDescent="0.2">
      <c r="A15" s="38" t="s">
        <v>263</v>
      </c>
      <c r="B15" s="46"/>
      <c r="C15" s="46"/>
      <c r="D15" s="46"/>
      <c r="E15" s="47">
        <f t="shared" si="1"/>
        <v>0</v>
      </c>
      <c r="F15" s="62"/>
      <c r="G15" s="46"/>
      <c r="H15" s="47">
        <f t="shared" si="0"/>
        <v>0</v>
      </c>
      <c r="I15" s="131" t="e">
        <f>H15/'7 Premium Schedule'!M32</f>
        <v>#DIV/0!</v>
      </c>
    </row>
    <row r="16" spans="1:9" s="13" customFormat="1" ht="12.75" x14ac:dyDescent="0.2">
      <c r="A16" s="38" t="s">
        <v>266</v>
      </c>
      <c r="B16" s="46"/>
      <c r="C16" s="46"/>
      <c r="D16" s="46"/>
      <c r="E16" s="47">
        <f t="shared" si="1"/>
        <v>0</v>
      </c>
      <c r="F16" s="62"/>
      <c r="G16" s="46"/>
      <c r="H16" s="47">
        <f t="shared" si="0"/>
        <v>0</v>
      </c>
      <c r="I16" s="131" t="e">
        <f>H16/'7 Premium Schedule'!M32</f>
        <v>#DIV/0!</v>
      </c>
    </row>
    <row r="17" spans="1:9" s="13" customFormat="1" ht="12.75" x14ac:dyDescent="0.2">
      <c r="A17" s="38" t="s">
        <v>267</v>
      </c>
      <c r="B17" s="46"/>
      <c r="C17" s="46"/>
      <c r="D17" s="46"/>
      <c r="E17" s="47">
        <f t="shared" si="1"/>
        <v>0</v>
      </c>
      <c r="F17" s="62"/>
      <c r="G17" s="46"/>
      <c r="H17" s="47">
        <f t="shared" si="0"/>
        <v>0</v>
      </c>
      <c r="I17" s="131" t="e">
        <f>H17/'7 Premium Schedule'!M32</f>
        <v>#DIV/0!</v>
      </c>
    </row>
    <row r="18" spans="1:9" s="13" customFormat="1" ht="12.75" x14ac:dyDescent="0.2">
      <c r="A18" s="16" t="s">
        <v>264</v>
      </c>
      <c r="B18" s="84">
        <f t="shared" ref="B18:H18" si="2">SUM(B12:B17)</f>
        <v>0</v>
      </c>
      <c r="C18" s="84">
        <f t="shared" si="2"/>
        <v>0</v>
      </c>
      <c r="D18" s="84">
        <f t="shared" si="2"/>
        <v>0</v>
      </c>
      <c r="E18" s="84">
        <f t="shared" si="2"/>
        <v>0</v>
      </c>
      <c r="F18" s="84">
        <f t="shared" si="2"/>
        <v>0</v>
      </c>
      <c r="G18" s="84">
        <f t="shared" si="2"/>
        <v>0</v>
      </c>
      <c r="H18" s="84">
        <f t="shared" si="2"/>
        <v>0</v>
      </c>
      <c r="I18" s="131" t="e">
        <f>H18/'7 Premium Schedule'!M32</f>
        <v>#DIV/0!</v>
      </c>
    </row>
    <row r="19" spans="1:9" s="13" customFormat="1" ht="12.75" x14ac:dyDescent="0.2">
      <c r="F19" s="13" t="s">
        <v>323</v>
      </c>
      <c r="H19" s="13" t="s">
        <v>324</v>
      </c>
    </row>
    <row r="20" spans="1:9" s="13" customFormat="1" ht="12.75" x14ac:dyDescent="0.2"/>
    <row r="21" spans="1:9" s="13" customFormat="1" ht="12.75" x14ac:dyDescent="0.2"/>
    <row r="22" spans="1:9" s="13" customFormat="1" ht="12.75" x14ac:dyDescent="0.2">
      <c r="A22" s="256" t="s">
        <v>317</v>
      </c>
      <c r="B22" s="256"/>
      <c r="C22" s="256"/>
      <c r="D22" s="256"/>
      <c r="E22" s="256"/>
      <c r="F22" s="256"/>
      <c r="G22" s="256"/>
      <c r="H22" s="256"/>
      <c r="I22" s="256"/>
    </row>
    <row r="23" spans="1:9" s="13" customFormat="1" ht="12.75" x14ac:dyDescent="0.2">
      <c r="A23" s="48"/>
      <c r="B23" s="257" t="s">
        <v>321</v>
      </c>
      <c r="C23" s="257"/>
      <c r="D23" s="257"/>
      <c r="E23" s="258"/>
      <c r="F23" s="55" t="s">
        <v>285</v>
      </c>
      <c r="G23" s="53" t="s">
        <v>320</v>
      </c>
      <c r="H23" s="50" t="s">
        <v>319</v>
      </c>
      <c r="I23" s="55" t="s">
        <v>318</v>
      </c>
    </row>
    <row r="24" spans="1:9" s="13" customFormat="1" ht="12.75" x14ac:dyDescent="0.2">
      <c r="A24" s="51"/>
      <c r="B24" s="53" t="s">
        <v>313</v>
      </c>
      <c r="C24" s="49" t="s">
        <v>314</v>
      </c>
      <c r="D24" s="53" t="s">
        <v>283</v>
      </c>
      <c r="E24" s="50" t="s">
        <v>284</v>
      </c>
      <c r="F24" s="56"/>
      <c r="G24" s="54"/>
      <c r="H24" s="50"/>
      <c r="I24" s="56"/>
    </row>
    <row r="25" spans="1:9" s="13" customFormat="1" ht="12.75" customHeight="1" x14ac:dyDescent="0.2">
      <c r="A25" s="52"/>
      <c r="B25" s="259" t="s">
        <v>351</v>
      </c>
      <c r="C25" s="264" t="s">
        <v>15</v>
      </c>
      <c r="D25" s="259" t="s">
        <v>352</v>
      </c>
      <c r="E25" s="261" t="s">
        <v>360</v>
      </c>
      <c r="F25" s="262" t="s">
        <v>356</v>
      </c>
      <c r="G25" s="259" t="s">
        <v>357</v>
      </c>
      <c r="H25" s="262" t="s">
        <v>359</v>
      </c>
      <c r="I25" s="262" t="s">
        <v>404</v>
      </c>
    </row>
    <row r="26" spans="1:9" s="13" customFormat="1" ht="36.75" customHeight="1" x14ac:dyDescent="0.2">
      <c r="A26" s="52" t="s">
        <v>303</v>
      </c>
      <c r="B26" s="260"/>
      <c r="C26" s="264"/>
      <c r="D26" s="260"/>
      <c r="E26" s="261"/>
      <c r="F26" s="263"/>
      <c r="G26" s="260"/>
      <c r="H26" s="263"/>
      <c r="I26" s="263"/>
    </row>
    <row r="27" spans="1:9" s="13" customFormat="1" ht="12.75" x14ac:dyDescent="0.2">
      <c r="A27" s="38" t="s">
        <v>260</v>
      </c>
      <c r="B27" s="46"/>
      <c r="C27" s="46"/>
      <c r="D27" s="46"/>
      <c r="E27" s="47">
        <f>B27+C27-D27</f>
        <v>0</v>
      </c>
      <c r="F27" s="47"/>
      <c r="G27" s="46"/>
      <c r="H27" s="47">
        <f>E27+F27-G27</f>
        <v>0</v>
      </c>
      <c r="I27" s="131" t="e">
        <f>H27/'7 Premium Schedule'!M32</f>
        <v>#DIV/0!</v>
      </c>
    </row>
    <row r="28" spans="1:9" s="13" customFormat="1" ht="12.75" x14ac:dyDescent="0.2">
      <c r="A28" s="38" t="s">
        <v>261</v>
      </c>
      <c r="B28" s="46"/>
      <c r="C28" s="46"/>
      <c r="D28" s="46"/>
      <c r="E28" s="47">
        <f t="shared" ref="E28:E32" si="3">B28+C28-D28</f>
        <v>0</v>
      </c>
      <c r="F28" s="47"/>
      <c r="G28" s="46"/>
      <c r="H28" s="47">
        <f t="shared" ref="H28:H32" si="4">E28+F28-G28</f>
        <v>0</v>
      </c>
      <c r="I28" s="131" t="e">
        <f>H28/'7 Premium Schedule'!M32</f>
        <v>#DIV/0!</v>
      </c>
    </row>
    <row r="29" spans="1:9" s="13" customFormat="1" ht="12.75" x14ac:dyDescent="0.2">
      <c r="A29" s="38" t="s">
        <v>262</v>
      </c>
      <c r="B29" s="46"/>
      <c r="C29" s="46"/>
      <c r="D29" s="46"/>
      <c r="E29" s="47">
        <f t="shared" si="3"/>
        <v>0</v>
      </c>
      <c r="F29" s="47"/>
      <c r="G29" s="46"/>
      <c r="H29" s="47">
        <f t="shared" si="4"/>
        <v>0</v>
      </c>
      <c r="I29" s="131" t="e">
        <f>H29/'7 Premium Schedule'!M32</f>
        <v>#DIV/0!</v>
      </c>
    </row>
    <row r="30" spans="1:9" s="13" customFormat="1" ht="12.75" x14ac:dyDescent="0.2">
      <c r="A30" s="38" t="s">
        <v>263</v>
      </c>
      <c r="B30" s="46"/>
      <c r="C30" s="46"/>
      <c r="D30" s="46"/>
      <c r="E30" s="47">
        <f t="shared" si="3"/>
        <v>0</v>
      </c>
      <c r="F30" s="47"/>
      <c r="G30" s="46"/>
      <c r="H30" s="47">
        <f t="shared" si="4"/>
        <v>0</v>
      </c>
      <c r="I30" s="131" t="e">
        <f>H30/'7 Premium Schedule'!M32</f>
        <v>#DIV/0!</v>
      </c>
    </row>
    <row r="31" spans="1:9" s="13" customFormat="1" ht="12.75" x14ac:dyDescent="0.2">
      <c r="A31" s="38" t="s">
        <v>266</v>
      </c>
      <c r="B31" s="46"/>
      <c r="C31" s="46"/>
      <c r="D31" s="46"/>
      <c r="E31" s="47">
        <f t="shared" si="3"/>
        <v>0</v>
      </c>
      <c r="F31" s="47"/>
      <c r="G31" s="46"/>
      <c r="H31" s="47">
        <f t="shared" si="4"/>
        <v>0</v>
      </c>
      <c r="I31" s="131" t="e">
        <f>H31/'7 Premium Schedule'!M32</f>
        <v>#DIV/0!</v>
      </c>
    </row>
    <row r="32" spans="1:9" s="13" customFormat="1" ht="12.75" x14ac:dyDescent="0.2">
      <c r="A32" s="38" t="s">
        <v>267</v>
      </c>
      <c r="B32" s="46"/>
      <c r="C32" s="46"/>
      <c r="D32" s="46"/>
      <c r="E32" s="47">
        <f t="shared" si="3"/>
        <v>0</v>
      </c>
      <c r="F32" s="47"/>
      <c r="G32" s="46"/>
      <c r="H32" s="47">
        <f t="shared" si="4"/>
        <v>0</v>
      </c>
      <c r="I32" s="131" t="e">
        <f>H32/'7 Premium Schedule'!M32</f>
        <v>#DIV/0!</v>
      </c>
    </row>
    <row r="33" spans="1:9" s="13" customFormat="1" ht="12.75" x14ac:dyDescent="0.2">
      <c r="A33" s="16" t="s">
        <v>264</v>
      </c>
      <c r="B33" s="84">
        <f t="shared" ref="B33:H33" si="5">SUM(B27:B32)</f>
        <v>0</v>
      </c>
      <c r="C33" s="84">
        <f t="shared" si="5"/>
        <v>0</v>
      </c>
      <c r="D33" s="84">
        <f t="shared" si="5"/>
        <v>0</v>
      </c>
      <c r="E33" s="84">
        <f t="shared" si="5"/>
        <v>0</v>
      </c>
      <c r="F33" s="84">
        <f t="shared" si="5"/>
        <v>0</v>
      </c>
      <c r="G33" s="84">
        <f t="shared" si="5"/>
        <v>0</v>
      </c>
      <c r="H33" s="84">
        <f t="shared" si="5"/>
        <v>0</v>
      </c>
      <c r="I33" s="131" t="e">
        <f>H33/'7 Premium Schedule'!M32</f>
        <v>#DIV/0!</v>
      </c>
    </row>
    <row r="34" spans="1:9" s="13" customFormat="1" ht="12.75" x14ac:dyDescent="0.2">
      <c r="F34" s="13" t="s">
        <v>325</v>
      </c>
      <c r="H34" s="13" t="s">
        <v>326</v>
      </c>
    </row>
    <row r="36" spans="1:9" x14ac:dyDescent="0.2">
      <c r="A36" s="13" t="s">
        <v>405</v>
      </c>
    </row>
  </sheetData>
  <mergeCells count="24">
    <mergeCell ref="G25:G26"/>
    <mergeCell ref="H25:H26"/>
    <mergeCell ref="I25:I26"/>
    <mergeCell ref="A22:I22"/>
    <mergeCell ref="E25:E26"/>
    <mergeCell ref="F25:F26"/>
    <mergeCell ref="B25:B26"/>
    <mergeCell ref="C25:C26"/>
    <mergeCell ref="D25:D26"/>
    <mergeCell ref="A5:I6"/>
    <mergeCell ref="A7:I7"/>
    <mergeCell ref="B23:E23"/>
    <mergeCell ref="B8:E8"/>
    <mergeCell ref="A1:I1"/>
    <mergeCell ref="A2:I2"/>
    <mergeCell ref="A3:I3"/>
    <mergeCell ref="D10:D11"/>
    <mergeCell ref="E10:E11"/>
    <mergeCell ref="F10:F11"/>
    <mergeCell ref="G10:G11"/>
    <mergeCell ref="H10:H11"/>
    <mergeCell ref="I10:I11"/>
    <mergeCell ref="B10:B11"/>
    <mergeCell ref="C10:C11"/>
  </mergeCells>
  <pageMargins left="0.7" right="0.45" top="0.5" bottom="0.5" header="0.3" footer="0.3"/>
  <pageSetup orientation="landscape" r:id="rId1"/>
  <headerFooter>
    <oddFooter>&amp;C&amp;"Tahoma,Regular"&amp;10&amp;A</oddFooter>
  </headerFooter>
  <ignoredErrors>
    <ignoredError sqref="B9:E9 B24:E24 F23:I23 F8:I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workbookViewId="0">
      <selection activeCell="B28" sqref="B28:F29"/>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5" t="s">
        <v>411</v>
      </c>
      <c r="B5" s="255"/>
      <c r="C5" s="255"/>
      <c r="D5" s="255"/>
      <c r="E5" s="255"/>
      <c r="F5" s="255"/>
      <c r="G5" s="41"/>
    </row>
    <row r="6" spans="1:7" x14ac:dyDescent="0.2">
      <c r="A6" s="255"/>
      <c r="B6" s="255"/>
      <c r="C6" s="255"/>
      <c r="D6" s="255"/>
      <c r="E6" s="255"/>
      <c r="F6" s="255"/>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f>'11a Auto Liab.-Net Loss &amp; LAE'!B10+'11b G&amp;P Liab.-Net Loss &amp; LAE'!B10+'11c Prof. Liab. Net Loss &amp; LAE'!B10+'11d Other Liab. Net Loss &amp; LAE'!B10+'11e WC Net Loss &amp; LAE'!B10+'11f Other Lines Net Loss &amp; LAE'!B10</f>
        <v>0</v>
      </c>
      <c r="C10" s="46">
        <f>'11a Auto Liab.-Net Loss &amp; LAE'!C10+'11b G&amp;P Liab.-Net Loss &amp; LAE'!C10+'11c Prof. Liab. Net Loss &amp; LAE'!C10+'11d Other Liab. Net Loss &amp; LAE'!C10+'11e WC Net Loss &amp; LAE'!C10+'11f Other Lines Net Loss &amp; LAE'!C10</f>
        <v>0</v>
      </c>
      <c r="D10" s="46">
        <f>'11a Auto Liab.-Net Loss &amp; LAE'!D10+'11b G&amp;P Liab.-Net Loss &amp; LAE'!D10+'11c Prof. Liab. Net Loss &amp; LAE'!D10+'11d Other Liab. Net Loss &amp; LAE'!D10+'11e WC Net Loss &amp; LAE'!D10+'11f Other Lines Net Loss &amp; LAE'!D10</f>
        <v>0</v>
      </c>
      <c r="E10" s="46">
        <f>'11a Auto Liab.-Net Loss &amp; LAE'!E10+'11b G&amp;P Liab.-Net Loss &amp; LAE'!E10+'11c Prof. Liab. Net Loss &amp; LAE'!E10+'11d Other Liab. Net Loss &amp; LAE'!E10+'11e WC Net Loss &amp; LAE'!E10+'11f Other Lines Net Loss &amp; LAE'!E10</f>
        <v>0</v>
      </c>
      <c r="F10" s="46">
        <f>'11a Auto Liab.-Net Loss &amp; LAE'!F10+'11b G&amp;P Liab.-Net Loss &amp; LAE'!F10+'11c Prof. Liab. Net Loss &amp; LAE'!F10+'11d Other Liab. Net Loss &amp; LAE'!F10+'11e WC Net Loss &amp; LAE'!F10+'11f Other Lines Net Loss &amp; LAE'!F10</f>
        <v>0</v>
      </c>
    </row>
    <row r="11" spans="1:7" x14ac:dyDescent="0.2">
      <c r="A11" s="57">
        <v>2021</v>
      </c>
      <c r="B11" s="61"/>
      <c r="C11" s="46">
        <f>'11a Auto Liab.-Net Loss &amp; LAE'!C11+'11b G&amp;P Liab.-Net Loss &amp; LAE'!C11+'11c Prof. Liab. Net Loss &amp; LAE'!C11+'11d Other Liab. Net Loss &amp; LAE'!C11+'11e WC Net Loss &amp; LAE'!C11+'11f Other Lines Net Loss &amp; LAE'!C11</f>
        <v>0</v>
      </c>
      <c r="D11" s="46">
        <f>'11a Auto Liab.-Net Loss &amp; LAE'!D11+'11b G&amp;P Liab.-Net Loss &amp; LAE'!D11+'11c Prof. Liab. Net Loss &amp; LAE'!D11+'11d Other Liab. Net Loss &amp; LAE'!D11+'11e WC Net Loss &amp; LAE'!D11+'11f Other Lines Net Loss &amp; LAE'!D11</f>
        <v>0</v>
      </c>
      <c r="E11" s="46">
        <f>'11a Auto Liab.-Net Loss &amp; LAE'!E11+'11b G&amp;P Liab.-Net Loss &amp; LAE'!E11+'11c Prof. Liab. Net Loss &amp; LAE'!E11+'11d Other Liab. Net Loss &amp; LAE'!E11+'11e WC Net Loss &amp; LAE'!E11+'11f Other Lines Net Loss &amp; LAE'!E11</f>
        <v>0</v>
      </c>
      <c r="F11" s="46">
        <f>'11a Auto Liab.-Net Loss &amp; LAE'!F11+'11b G&amp;P Liab.-Net Loss &amp; LAE'!F11+'11c Prof. Liab. Net Loss &amp; LAE'!F11+'11d Other Liab. Net Loss &amp; LAE'!F11+'11e WC Net Loss &amp; LAE'!F11+'11f Other Lines Net Loss &amp; LAE'!F11</f>
        <v>0</v>
      </c>
    </row>
    <row r="12" spans="1:7" x14ac:dyDescent="0.2">
      <c r="A12" s="57">
        <v>2022</v>
      </c>
      <c r="B12" s="61"/>
      <c r="C12" s="61"/>
      <c r="D12" s="46">
        <f>'11a Auto Liab.-Net Loss &amp; LAE'!D12+'11b G&amp;P Liab.-Net Loss &amp; LAE'!D12+'11c Prof. Liab. Net Loss &amp; LAE'!D12+'11d Other Liab. Net Loss &amp; LAE'!D12+'11e WC Net Loss &amp; LAE'!D12+'11f Other Lines Net Loss &amp; LAE'!D12</f>
        <v>0</v>
      </c>
      <c r="E12" s="46">
        <f>'11a Auto Liab.-Net Loss &amp; LAE'!E12+'11b G&amp;P Liab.-Net Loss &amp; LAE'!E12+'11c Prof. Liab. Net Loss &amp; LAE'!E12+'11d Other Liab. Net Loss &amp; LAE'!E12+'11e WC Net Loss &amp; LAE'!E12+'11f Other Lines Net Loss &amp; LAE'!E12</f>
        <v>0</v>
      </c>
      <c r="F12" s="46">
        <f>'11a Auto Liab.-Net Loss &amp; LAE'!F12+'11b G&amp;P Liab.-Net Loss &amp; LAE'!F12+'11c Prof. Liab. Net Loss &amp; LAE'!F12+'11d Other Liab. Net Loss &amp; LAE'!F12+'11e WC Net Loss &amp; LAE'!F12+'11f Other Lines Net Loss &amp; LAE'!F12</f>
        <v>0</v>
      </c>
    </row>
    <row r="13" spans="1:7" x14ac:dyDescent="0.2">
      <c r="A13" s="57">
        <v>2023</v>
      </c>
      <c r="B13" s="61"/>
      <c r="C13" s="61"/>
      <c r="D13" s="61"/>
      <c r="E13" s="46">
        <f>'11a Auto Liab.-Net Loss &amp; LAE'!E13+'11b G&amp;P Liab.-Net Loss &amp; LAE'!E13+'11c Prof. Liab. Net Loss &amp; LAE'!E13+'11d Other Liab. Net Loss &amp; LAE'!E13+'11e WC Net Loss &amp; LAE'!E13+'11f Other Lines Net Loss &amp; LAE'!E13</f>
        <v>0</v>
      </c>
      <c r="F13" s="46">
        <f>'11a Auto Liab.-Net Loss &amp; LAE'!F13+'11b G&amp;P Liab.-Net Loss &amp; LAE'!F13+'11c Prof. Liab. Net Loss &amp; LAE'!F13+'11d Other Liab. Net Loss &amp; LAE'!F13+'11e WC Net Loss &amp; LAE'!F13+'11f Other Lines Net Loss &amp; LAE'!F13</f>
        <v>0</v>
      </c>
    </row>
    <row r="14" spans="1:7" x14ac:dyDescent="0.2">
      <c r="A14" s="57">
        <v>2024</v>
      </c>
      <c r="B14" s="61"/>
      <c r="C14" s="61"/>
      <c r="D14" s="61"/>
      <c r="E14" s="61"/>
      <c r="F14" s="46">
        <f>'11a Auto Liab.-Net Loss &amp; LAE'!F14+'11b G&amp;P Liab.-Net Loss &amp; LAE'!F14+'11c Prof. Liab. Net Loss &amp; LAE'!F14+'11d Other Liab. Net Loss &amp; LAE'!F14+'11e WC Net Loss &amp; LAE'!F14+'11f Other Lines Net Loss &amp; LAE'!F14</f>
        <v>0</v>
      </c>
    </row>
    <row r="17" spans="1:6"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f>'11a Auto Liab.-Net Loss &amp; LAE'!B20+'11b G&amp;P Liab.-Net Loss &amp; LAE'!B20+'11c Prof. Liab. Net Loss &amp; LAE'!B20+'11d Other Liab. Net Loss &amp; LAE'!B20+'11e WC Net Loss &amp; LAE'!B20+'11f Other Lines Net Loss &amp; LAE'!B20</f>
        <v>0</v>
      </c>
      <c r="C20" s="46">
        <f>'11a Auto Liab.-Net Loss &amp; LAE'!C20+'11b G&amp;P Liab.-Net Loss &amp; LAE'!C20+'11c Prof. Liab. Net Loss &amp; LAE'!C20+'11d Other Liab. Net Loss &amp; LAE'!C20+'11e WC Net Loss &amp; LAE'!C20+'11f Other Lines Net Loss &amp; LAE'!C20</f>
        <v>0</v>
      </c>
      <c r="D20" s="46">
        <f>'11a Auto Liab.-Net Loss &amp; LAE'!D20+'11b G&amp;P Liab.-Net Loss &amp; LAE'!D20+'11c Prof. Liab. Net Loss &amp; LAE'!D20+'11d Other Liab. Net Loss &amp; LAE'!D20+'11e WC Net Loss &amp; LAE'!D20+'11f Other Lines Net Loss &amp; LAE'!D20</f>
        <v>0</v>
      </c>
      <c r="E20" s="46">
        <f>'11a Auto Liab.-Net Loss &amp; LAE'!E20+'11b G&amp;P Liab.-Net Loss &amp; LAE'!E20+'11c Prof. Liab. Net Loss &amp; LAE'!E20+'11d Other Liab. Net Loss &amp; LAE'!E20+'11e WC Net Loss &amp; LAE'!E20+'11f Other Lines Net Loss &amp; LAE'!E20</f>
        <v>0</v>
      </c>
      <c r="F20" s="46">
        <f>'11a Auto Liab.-Net Loss &amp; LAE'!F20+'11b G&amp;P Liab.-Net Loss &amp; LAE'!F20+'11c Prof. Liab. Net Loss &amp; LAE'!F20+'11d Other Liab. Net Loss &amp; LAE'!F20+'11e WC Net Loss &amp; LAE'!F20+'11f Other Lines Net Loss &amp; LAE'!F20</f>
        <v>0</v>
      </c>
    </row>
    <row r="21" spans="1:6" x14ac:dyDescent="0.2">
      <c r="A21" s="57">
        <v>2021</v>
      </c>
      <c r="B21" s="61"/>
      <c r="C21" s="46">
        <f>'11a Auto Liab.-Net Loss &amp; LAE'!C21+'11b G&amp;P Liab.-Net Loss &amp; LAE'!C21+'11c Prof. Liab. Net Loss &amp; LAE'!C21+'11d Other Liab. Net Loss &amp; LAE'!C21+'11e WC Net Loss &amp; LAE'!C21+'11f Other Lines Net Loss &amp; LAE'!C21</f>
        <v>0</v>
      </c>
      <c r="D21" s="46">
        <f>'11a Auto Liab.-Net Loss &amp; LAE'!D21+'11b G&amp;P Liab.-Net Loss &amp; LAE'!D21+'11c Prof. Liab. Net Loss &amp; LAE'!D21+'11d Other Liab. Net Loss &amp; LAE'!D21+'11e WC Net Loss &amp; LAE'!D21+'11f Other Lines Net Loss &amp; LAE'!D21</f>
        <v>0</v>
      </c>
      <c r="E21" s="46">
        <f>'11a Auto Liab.-Net Loss &amp; LAE'!E21+'11b G&amp;P Liab.-Net Loss &amp; LAE'!E21+'11c Prof. Liab. Net Loss &amp; LAE'!E21+'11d Other Liab. Net Loss &amp; LAE'!E21+'11e WC Net Loss &amp; LAE'!E21+'11f Other Lines Net Loss &amp; LAE'!E21</f>
        <v>0</v>
      </c>
      <c r="F21" s="46">
        <f>'11a Auto Liab.-Net Loss &amp; LAE'!F21+'11b G&amp;P Liab.-Net Loss &amp; LAE'!F21+'11c Prof. Liab. Net Loss &amp; LAE'!F21+'11d Other Liab. Net Loss &amp; LAE'!F21+'11e WC Net Loss &amp; LAE'!F21+'11f Other Lines Net Loss &amp; LAE'!F21</f>
        <v>0</v>
      </c>
    </row>
    <row r="22" spans="1:6" x14ac:dyDescent="0.2">
      <c r="A22" s="57">
        <v>2022</v>
      </c>
      <c r="B22" s="61"/>
      <c r="C22" s="61"/>
      <c r="D22" s="46">
        <f>'11a Auto Liab.-Net Loss &amp; LAE'!D22+'11b G&amp;P Liab.-Net Loss &amp; LAE'!D22+'11c Prof. Liab. Net Loss &amp; LAE'!D22+'11d Other Liab. Net Loss &amp; LAE'!D22+'11e WC Net Loss &amp; LAE'!D22+'11f Other Lines Net Loss &amp; LAE'!D22</f>
        <v>0</v>
      </c>
      <c r="E22" s="46">
        <f>'11a Auto Liab.-Net Loss &amp; LAE'!E22+'11b G&amp;P Liab.-Net Loss &amp; LAE'!E22+'11c Prof. Liab. Net Loss &amp; LAE'!E22+'11d Other Liab. Net Loss &amp; LAE'!E22+'11e WC Net Loss &amp; LAE'!E22+'11f Other Lines Net Loss &amp; LAE'!E22</f>
        <v>0</v>
      </c>
      <c r="F22" s="46">
        <f>'11a Auto Liab.-Net Loss &amp; LAE'!F22+'11b G&amp;P Liab.-Net Loss &amp; LAE'!F22+'11c Prof. Liab. Net Loss &amp; LAE'!F22+'11d Other Liab. Net Loss &amp; LAE'!F22+'11e WC Net Loss &amp; LAE'!F22+'11f Other Lines Net Loss &amp; LAE'!F22</f>
        <v>0</v>
      </c>
    </row>
    <row r="23" spans="1:6" x14ac:dyDescent="0.2">
      <c r="A23" s="57">
        <v>2023</v>
      </c>
      <c r="B23" s="61"/>
      <c r="C23" s="61"/>
      <c r="D23" s="61"/>
      <c r="E23" s="46">
        <f>'11a Auto Liab.-Net Loss &amp; LAE'!E23+'11b G&amp;P Liab.-Net Loss &amp; LAE'!E23+'11c Prof. Liab. Net Loss &amp; LAE'!E23+'11d Other Liab. Net Loss &amp; LAE'!E23+'11e WC Net Loss &amp; LAE'!E23+'11f Other Lines Net Loss &amp; LAE'!E23</f>
        <v>0</v>
      </c>
      <c r="F23" s="46">
        <f>'11a Auto Liab.-Net Loss &amp; LAE'!F23+'11b G&amp;P Liab.-Net Loss &amp; LAE'!F23+'11c Prof. Liab. Net Loss &amp; LAE'!F23+'11d Other Liab. Net Loss &amp; LAE'!F23+'11e WC Net Loss &amp; LAE'!F23+'11f Other Lines Net Loss &amp; LAE'!F23</f>
        <v>0</v>
      </c>
    </row>
    <row r="24" spans="1:6" x14ac:dyDescent="0.2">
      <c r="A24" s="57">
        <v>2024</v>
      </c>
      <c r="B24" s="61"/>
      <c r="C24" s="61"/>
      <c r="D24" s="61"/>
      <c r="E24" s="61"/>
      <c r="F24" s="46">
        <f>'11a Auto Liab.-Net Loss &amp; LAE'!F24+'11b G&amp;P Liab.-Net Loss &amp; LAE'!F24+'11c Prof. Liab. Net Loss &amp; LAE'!F24+'11d Other Liab. Net Loss &amp; LAE'!F24+'11e WC Net Loss &amp; LAE'!F24+'11f Other Lines Net Loss &amp; LAE'!F24</f>
        <v>0</v>
      </c>
    </row>
    <row r="27" spans="1:6" x14ac:dyDescent="0.2">
      <c r="A27" s="265" t="s">
        <v>407</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f>'11a Auto Liab.-Net Loss &amp; LAE'!B30+'11b G&amp;P Liab.-Net Loss &amp; LAE'!B30+'11c Prof. Liab. Net Loss &amp; LAE'!B30+'11d Other Liab. Net Loss &amp; LAE'!B30+'11e WC Net Loss &amp; LAE'!B30+'11f Other Lines Net Loss &amp; LAE'!B30</f>
        <v>0</v>
      </c>
      <c r="C30" s="46">
        <f>'11a Auto Liab.-Net Loss &amp; LAE'!C30+'11b G&amp;P Liab.-Net Loss &amp; LAE'!C30+'11c Prof. Liab. Net Loss &amp; LAE'!C30+'11d Other Liab. Net Loss &amp; LAE'!C30+'11e WC Net Loss &amp; LAE'!C30+'11f Other Lines Net Loss &amp; LAE'!C30</f>
        <v>0</v>
      </c>
      <c r="D30" s="46">
        <f>'11a Auto Liab.-Net Loss &amp; LAE'!D30+'11b G&amp;P Liab.-Net Loss &amp; LAE'!D30+'11c Prof. Liab. Net Loss &amp; LAE'!D30+'11d Other Liab. Net Loss &amp; LAE'!D30+'11e WC Net Loss &amp; LAE'!D30+'11f Other Lines Net Loss &amp; LAE'!D30</f>
        <v>0</v>
      </c>
      <c r="E30" s="46">
        <f>'11a Auto Liab.-Net Loss &amp; LAE'!E30+'11b G&amp;P Liab.-Net Loss &amp; LAE'!E30+'11c Prof. Liab. Net Loss &amp; LAE'!E30+'11d Other Liab. Net Loss &amp; LAE'!E30+'11e WC Net Loss &amp; LAE'!E30+'11f Other Lines Net Loss &amp; LAE'!E30</f>
        <v>0</v>
      </c>
      <c r="F30" s="46">
        <f>'11a Auto Liab.-Net Loss &amp; LAE'!F30+'11b G&amp;P Liab.-Net Loss &amp; LAE'!F30+'11c Prof. Liab. Net Loss &amp; LAE'!F30+'11d Other Liab. Net Loss &amp; LAE'!F30+'11e WC Net Loss &amp; LAE'!F30+'11f Other Lines Net Loss &amp; LAE'!F30</f>
        <v>0</v>
      </c>
    </row>
    <row r="31" spans="1:6" x14ac:dyDescent="0.2">
      <c r="A31" s="57">
        <v>2021</v>
      </c>
      <c r="B31" s="61"/>
      <c r="C31" s="46">
        <f>'11a Auto Liab.-Net Loss &amp; LAE'!C31+'11b G&amp;P Liab.-Net Loss &amp; LAE'!C31+'11c Prof. Liab. Net Loss &amp; LAE'!C31+'11d Other Liab. Net Loss &amp; LAE'!C31+'11e WC Net Loss &amp; LAE'!C31+'11f Other Lines Net Loss &amp; LAE'!C31</f>
        <v>0</v>
      </c>
      <c r="D31" s="46">
        <f>'11a Auto Liab.-Net Loss &amp; LAE'!D31+'11b G&amp;P Liab.-Net Loss &amp; LAE'!D31+'11c Prof. Liab. Net Loss &amp; LAE'!D31+'11d Other Liab. Net Loss &amp; LAE'!D31+'11e WC Net Loss &amp; LAE'!D31+'11f Other Lines Net Loss &amp; LAE'!D31</f>
        <v>0</v>
      </c>
      <c r="E31" s="46">
        <f>'11a Auto Liab.-Net Loss &amp; LAE'!E31+'11b G&amp;P Liab.-Net Loss &amp; LAE'!E31+'11c Prof. Liab. Net Loss &amp; LAE'!E31+'11d Other Liab. Net Loss &amp; LAE'!E31+'11e WC Net Loss &amp; LAE'!E31+'11f Other Lines Net Loss &amp; LAE'!E31</f>
        <v>0</v>
      </c>
      <c r="F31" s="46">
        <f>'11a Auto Liab.-Net Loss &amp; LAE'!F31+'11b G&amp;P Liab.-Net Loss &amp; LAE'!F31+'11c Prof. Liab. Net Loss &amp; LAE'!F31+'11d Other Liab. Net Loss &amp; LAE'!F31+'11e WC Net Loss &amp; LAE'!F31+'11f Other Lines Net Loss &amp; LAE'!F31</f>
        <v>0</v>
      </c>
    </row>
    <row r="32" spans="1:6" x14ac:dyDescent="0.2">
      <c r="A32" s="57">
        <v>2022</v>
      </c>
      <c r="B32" s="61"/>
      <c r="C32" s="61"/>
      <c r="D32" s="46">
        <f>'11a Auto Liab.-Net Loss &amp; LAE'!D32+'11b G&amp;P Liab.-Net Loss &amp; LAE'!D32+'11c Prof. Liab. Net Loss &amp; LAE'!D32+'11d Other Liab. Net Loss &amp; LAE'!D32+'11e WC Net Loss &amp; LAE'!D32+'11f Other Lines Net Loss &amp; LAE'!D32</f>
        <v>0</v>
      </c>
      <c r="E32" s="46">
        <f>'11a Auto Liab.-Net Loss &amp; LAE'!E32+'11b G&amp;P Liab.-Net Loss &amp; LAE'!E32+'11c Prof. Liab. Net Loss &amp; LAE'!E32+'11d Other Liab. Net Loss &amp; LAE'!E32+'11e WC Net Loss &amp; LAE'!E32+'11f Other Lines Net Loss &amp; LAE'!E32</f>
        <v>0</v>
      </c>
      <c r="F32" s="46">
        <f>'11a Auto Liab.-Net Loss &amp; LAE'!F32+'11b G&amp;P Liab.-Net Loss &amp; LAE'!F32+'11c Prof. Liab. Net Loss &amp; LAE'!F32+'11d Other Liab. Net Loss &amp; LAE'!F32+'11e WC Net Loss &amp; LAE'!F32+'11f Other Lines Net Loss &amp; LAE'!F32</f>
        <v>0</v>
      </c>
    </row>
    <row r="33" spans="1:6" x14ac:dyDescent="0.2">
      <c r="A33" s="57">
        <v>2023</v>
      </c>
      <c r="B33" s="61"/>
      <c r="C33" s="61"/>
      <c r="D33" s="61"/>
      <c r="E33" s="46">
        <f>'11a Auto Liab.-Net Loss &amp; LAE'!E33+'11b G&amp;P Liab.-Net Loss &amp; LAE'!E33+'11c Prof. Liab. Net Loss &amp; LAE'!E33+'11d Other Liab. Net Loss &amp; LAE'!E33+'11e WC Net Loss &amp; LAE'!E33+'11f Other Lines Net Loss &amp; LAE'!E33</f>
        <v>0</v>
      </c>
      <c r="F33" s="46">
        <f>'11a Auto Liab.-Net Loss &amp; LAE'!F33+'11b G&amp;P Liab.-Net Loss &amp; LAE'!F33+'11c Prof. Liab. Net Loss &amp; LAE'!F33+'11d Other Liab. Net Loss &amp; LAE'!F33+'11e WC Net Loss &amp; LAE'!F33+'11f Other Lines Net Loss &amp; LAE'!F33</f>
        <v>0</v>
      </c>
    </row>
    <row r="34" spans="1:6" x14ac:dyDescent="0.2">
      <c r="A34" s="57">
        <v>2024</v>
      </c>
      <c r="B34" s="61"/>
      <c r="C34" s="61"/>
      <c r="D34" s="61"/>
      <c r="E34" s="61"/>
      <c r="F34" s="46">
        <f>'11a Auto Liab.-Net Loss &amp; LAE'!F34+'11b G&amp;P Liab.-Net Loss &amp; LAE'!F34+'11c Prof. Liab. Net Loss &amp; LAE'!F34+'11d Other Liab. Net Loss &amp; LAE'!F34+'11e WC Net Loss &amp; LAE'!F34+'11f Other Lines Net Loss &amp; LAE'!F34</f>
        <v>0</v>
      </c>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ignoredErrors>
    <ignoredError sqref="C9:F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4"/>
  <sheetViews>
    <sheetView zoomScaleNormal="100"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ht="15.75" x14ac:dyDescent="0.25">
      <c r="A4" s="40"/>
      <c r="B4" s="41"/>
      <c r="C4" s="41"/>
      <c r="D4" s="41"/>
      <c r="E4" s="41"/>
      <c r="F4" s="41"/>
      <c r="G4" s="41"/>
    </row>
    <row r="5" spans="1:7" ht="15.75" x14ac:dyDescent="0.25">
      <c r="A5" s="255" t="s">
        <v>274</v>
      </c>
      <c r="B5" s="255"/>
      <c r="C5" s="255"/>
      <c r="D5" s="255"/>
      <c r="E5" s="255"/>
      <c r="F5" s="255"/>
      <c r="G5" s="41"/>
    </row>
    <row r="6" spans="1:7" x14ac:dyDescent="0.2">
      <c r="A6" s="255"/>
      <c r="B6" s="255"/>
      <c r="C6" s="255"/>
      <c r="D6" s="255"/>
      <c r="E6" s="255"/>
      <c r="F6" s="255"/>
    </row>
    <row r="7" spans="1:7" ht="15.75" customHeight="1" x14ac:dyDescent="0.2">
      <c r="A7" s="265" t="s">
        <v>406</v>
      </c>
      <c r="B7" s="266" t="s">
        <v>273</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F28:F29"/>
    <mergeCell ref="A17:A19"/>
    <mergeCell ref="B18:B19"/>
    <mergeCell ref="C18:C19"/>
    <mergeCell ref="D18:D19"/>
    <mergeCell ref="E18:E19"/>
    <mergeCell ref="A27:A29"/>
    <mergeCell ref="B28:B29"/>
    <mergeCell ref="C28:C29"/>
    <mergeCell ref="D28:D29"/>
    <mergeCell ref="E28:E29"/>
    <mergeCell ref="B17:F17"/>
    <mergeCell ref="B27:F27"/>
    <mergeCell ref="F18:F19"/>
    <mergeCell ref="A5:F6"/>
    <mergeCell ref="A7:A9"/>
    <mergeCell ref="B8:B9"/>
    <mergeCell ref="B7:F7"/>
    <mergeCell ref="A1:G1"/>
    <mergeCell ref="A2:G2"/>
    <mergeCell ref="A3:G3"/>
    <mergeCell ref="D8:D9"/>
    <mergeCell ref="E8:E9"/>
    <mergeCell ref="F8:F9"/>
    <mergeCell ref="C8:C9"/>
  </mergeCells>
  <pageMargins left="0.95" right="0.45" top="0.5" bottom="0.5" header="0.3" footer="0.3"/>
  <pageSetup orientation="landscape" r:id="rId1"/>
  <headerFooter>
    <oddFooter>&amp;C&amp;"Tahoma,Regular"&amp;10&amp;A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5" t="s">
        <v>275</v>
      </c>
      <c r="B5" s="255"/>
      <c r="C5" s="255"/>
      <c r="D5" s="255"/>
      <c r="E5" s="255"/>
      <c r="F5" s="255"/>
      <c r="G5" s="41"/>
    </row>
    <row r="6" spans="1:7" x14ac:dyDescent="0.2">
      <c r="A6" s="255"/>
      <c r="B6" s="255"/>
      <c r="C6" s="255"/>
      <c r="D6" s="255"/>
      <c r="E6" s="255"/>
      <c r="F6" s="255"/>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5" t="s">
        <v>276</v>
      </c>
      <c r="B5" s="255"/>
      <c r="C5" s="255"/>
      <c r="D5" s="255"/>
      <c r="E5" s="255"/>
      <c r="F5" s="255"/>
      <c r="G5" s="41"/>
    </row>
    <row r="6" spans="1:7" x14ac:dyDescent="0.2">
      <c r="A6" s="255"/>
      <c r="B6" s="255"/>
      <c r="C6" s="255"/>
      <c r="D6" s="255"/>
      <c r="E6" s="255"/>
      <c r="F6" s="255"/>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topLeftCell="A6"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5" t="s">
        <v>277</v>
      </c>
      <c r="B5" s="255"/>
      <c r="C5" s="255"/>
      <c r="D5" s="255"/>
      <c r="E5" s="255"/>
      <c r="F5" s="255"/>
      <c r="G5" s="41"/>
    </row>
    <row r="6" spans="1:7" x14ac:dyDescent="0.2">
      <c r="A6" s="255"/>
      <c r="B6" s="255"/>
      <c r="C6" s="255"/>
      <c r="D6" s="255"/>
      <c r="E6" s="255"/>
      <c r="F6" s="255"/>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55" t="s">
        <v>278</v>
      </c>
      <c r="B5" s="255"/>
      <c r="C5" s="255"/>
      <c r="D5" s="255"/>
      <c r="E5" s="255"/>
      <c r="F5" s="255"/>
      <c r="G5" s="41"/>
    </row>
    <row r="6" spans="1:7" x14ac:dyDescent="0.2">
      <c r="A6" s="255"/>
      <c r="B6" s="255"/>
      <c r="C6" s="255"/>
      <c r="D6" s="255"/>
      <c r="E6" s="255"/>
      <c r="F6" s="255"/>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4"/>
  <sheetViews>
    <sheetView topLeftCell="A2"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5" spans="1:7" ht="15.75" x14ac:dyDescent="0.25">
      <c r="A5" s="267" t="s">
        <v>287</v>
      </c>
      <c r="B5" s="267"/>
      <c r="C5" s="267"/>
      <c r="D5" s="267"/>
      <c r="E5" s="267"/>
      <c r="F5" s="267"/>
      <c r="G5" s="41"/>
    </row>
    <row r="6" spans="1:7" x14ac:dyDescent="0.2">
      <c r="A6" s="267"/>
      <c r="B6" s="267"/>
      <c r="C6" s="267"/>
      <c r="D6" s="267"/>
      <c r="E6" s="267"/>
      <c r="F6" s="267"/>
    </row>
    <row r="7" spans="1:7" ht="15.75" customHeight="1" x14ac:dyDescent="0.2">
      <c r="A7" s="265" t="s">
        <v>406</v>
      </c>
      <c r="B7" s="266" t="s">
        <v>270</v>
      </c>
      <c r="C7" s="266"/>
      <c r="D7" s="266"/>
      <c r="E7" s="266"/>
      <c r="F7" s="266"/>
    </row>
    <row r="8" spans="1:7" ht="16.5" customHeight="1" x14ac:dyDescent="0.2">
      <c r="A8" s="265"/>
      <c r="B8" s="250" t="s">
        <v>438</v>
      </c>
      <c r="C8" s="250" t="s">
        <v>431</v>
      </c>
      <c r="D8" s="250" t="s">
        <v>433</v>
      </c>
      <c r="E8" s="250" t="s">
        <v>437</v>
      </c>
      <c r="F8" s="250" t="s">
        <v>439</v>
      </c>
    </row>
    <row r="9" spans="1:7" x14ac:dyDescent="0.2">
      <c r="A9" s="265"/>
      <c r="B9" s="250"/>
      <c r="C9" s="250"/>
      <c r="D9" s="250"/>
      <c r="E9" s="250"/>
      <c r="F9" s="250"/>
    </row>
    <row r="10" spans="1:7" x14ac:dyDescent="0.2">
      <c r="A10" s="57" t="s">
        <v>438</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5" t="s">
        <v>406</v>
      </c>
      <c r="B17" s="266" t="s">
        <v>271</v>
      </c>
      <c r="C17" s="266"/>
      <c r="D17" s="266"/>
      <c r="E17" s="266"/>
      <c r="F17" s="266"/>
    </row>
    <row r="18" spans="1:6" x14ac:dyDescent="0.2">
      <c r="A18" s="265"/>
      <c r="B18" s="250" t="s">
        <v>438</v>
      </c>
      <c r="C18" s="250" t="s">
        <v>431</v>
      </c>
      <c r="D18" s="250" t="s">
        <v>433</v>
      </c>
      <c r="E18" s="250" t="s">
        <v>437</v>
      </c>
      <c r="F18" s="250" t="s">
        <v>439</v>
      </c>
    </row>
    <row r="19" spans="1:6" x14ac:dyDescent="0.2">
      <c r="A19" s="265"/>
      <c r="B19" s="250"/>
      <c r="C19" s="250"/>
      <c r="D19" s="250"/>
      <c r="E19" s="250"/>
      <c r="F19" s="250"/>
    </row>
    <row r="20" spans="1:6" x14ac:dyDescent="0.2">
      <c r="A20" s="57" t="s">
        <v>438</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5" t="s">
        <v>406</v>
      </c>
      <c r="B27" s="266" t="s">
        <v>272</v>
      </c>
      <c r="C27" s="266"/>
      <c r="D27" s="266"/>
      <c r="E27" s="266"/>
      <c r="F27" s="266"/>
    </row>
    <row r="28" spans="1:6" x14ac:dyDescent="0.2">
      <c r="A28" s="265"/>
      <c r="B28" s="250" t="s">
        <v>438</v>
      </c>
      <c r="C28" s="250" t="s">
        <v>431</v>
      </c>
      <c r="D28" s="250" t="s">
        <v>433</v>
      </c>
      <c r="E28" s="250" t="s">
        <v>437</v>
      </c>
      <c r="F28" s="250" t="s">
        <v>439</v>
      </c>
    </row>
    <row r="29" spans="1:6" x14ac:dyDescent="0.2">
      <c r="A29" s="265"/>
      <c r="B29" s="250"/>
      <c r="C29" s="250"/>
      <c r="D29" s="250"/>
      <c r="E29" s="250"/>
      <c r="F29" s="250"/>
    </row>
    <row r="30" spans="1:6" x14ac:dyDescent="0.2">
      <c r="A30" s="57" t="s">
        <v>438</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1:G1"/>
    <mergeCell ref="A2:G2"/>
    <mergeCell ref="A3:G3"/>
    <mergeCell ref="A5:F6"/>
    <mergeCell ref="A7:A9"/>
    <mergeCell ref="B7:F7"/>
    <mergeCell ref="B8:B9"/>
    <mergeCell ref="C8:C9"/>
    <mergeCell ref="D8:D9"/>
    <mergeCell ref="E8:E9"/>
    <mergeCell ref="F8:F9"/>
    <mergeCell ref="A17:A19"/>
    <mergeCell ref="B17:F17"/>
    <mergeCell ref="B18:B19"/>
    <mergeCell ref="C18:C19"/>
    <mergeCell ref="D18:D19"/>
    <mergeCell ref="E18:E19"/>
    <mergeCell ref="F18:F19"/>
    <mergeCell ref="A27:A29"/>
    <mergeCell ref="B27:F27"/>
    <mergeCell ref="B28:B29"/>
    <mergeCell ref="C28:C29"/>
    <mergeCell ref="D28:D29"/>
    <mergeCell ref="E28:E29"/>
    <mergeCell ref="F28:F29"/>
  </mergeCells>
  <pageMargins left="0.95" right="0.45" top="0.5" bottom="0.5" header="0.3" footer="0.3"/>
  <pageSetup orientation="landscape" r:id="rId1"/>
  <headerFooter>
    <oddFooter>&amp;C&amp;"Tahoma,Regular"&amp;10&amp;A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4"/>
  <sheetViews>
    <sheetView workbookViewId="0">
      <selection activeCell="I28" sqref="I28"/>
    </sheetView>
  </sheetViews>
  <sheetFormatPr defaultColWidth="8.88671875" defaultRowHeight="15" x14ac:dyDescent="0.2"/>
  <cols>
    <col min="1" max="1" width="10.33203125" style="17" customWidth="1"/>
    <col min="2" max="6" width="11.109375" style="17" customWidth="1"/>
    <col min="7" max="8" width="9.5546875" style="17" customWidth="1"/>
    <col min="9" max="9" width="10.21875" style="17" customWidth="1"/>
    <col min="10" max="10" width="8.33203125" style="17" customWidth="1"/>
    <col min="11" max="16384" width="8.88671875" style="17"/>
  </cols>
  <sheetData>
    <row r="1" spans="1:10" ht="15.75" customHeight="1" x14ac:dyDescent="0.2">
      <c r="A1" s="207" t="str">
        <f>'Cover Page'!A1:E1</f>
        <v>MONTANA CAPTIVE INSURANCE COMPANY ANNUAL REPORT</v>
      </c>
      <c r="B1" s="207"/>
      <c r="C1" s="207"/>
      <c r="D1" s="207"/>
      <c r="E1" s="207"/>
      <c r="F1" s="207"/>
      <c r="G1" s="207"/>
      <c r="H1" s="207"/>
      <c r="I1" s="207"/>
    </row>
    <row r="2" spans="1:10" ht="15.75" customHeight="1" x14ac:dyDescent="0.2">
      <c r="A2" s="207" t="str">
        <f>'Cover Page'!A2:E2</f>
        <v>FOR THE YEAR ENDING DECEMBER 31, 2024</v>
      </c>
      <c r="B2" s="207"/>
      <c r="C2" s="207"/>
      <c r="D2" s="207"/>
      <c r="E2" s="207"/>
      <c r="F2" s="207"/>
      <c r="G2" s="207"/>
      <c r="H2" s="207"/>
      <c r="I2" s="207"/>
    </row>
    <row r="3" spans="1:10" ht="15.75" customHeight="1" x14ac:dyDescent="0.2">
      <c r="A3" s="207" t="str">
        <f>'Cover Page'!A3:E3</f>
        <v>INSERT COMPANY NAME</v>
      </c>
      <c r="B3" s="207"/>
      <c r="C3" s="207"/>
      <c r="D3" s="207"/>
      <c r="E3" s="207"/>
      <c r="F3" s="207"/>
      <c r="G3" s="207"/>
      <c r="H3" s="207"/>
      <c r="I3" s="207"/>
    </row>
    <row r="5" spans="1:10" x14ac:dyDescent="0.2">
      <c r="A5" s="269" t="s">
        <v>279</v>
      </c>
      <c r="B5" s="270"/>
      <c r="C5" s="270"/>
      <c r="D5" s="270"/>
      <c r="E5" s="270"/>
      <c r="F5" s="270"/>
      <c r="G5" s="270"/>
      <c r="H5" s="270"/>
      <c r="I5" s="270"/>
      <c r="J5" s="270"/>
    </row>
    <row r="6" spans="1:10" x14ac:dyDescent="0.2">
      <c r="A6" s="269"/>
      <c r="B6" s="270"/>
      <c r="C6" s="270"/>
      <c r="D6" s="270"/>
      <c r="E6" s="270"/>
      <c r="F6" s="270"/>
      <c r="G6" s="270"/>
      <c r="H6" s="270"/>
      <c r="I6" s="270"/>
      <c r="J6" s="270"/>
    </row>
    <row r="7" spans="1:10" ht="15.75" customHeight="1" x14ac:dyDescent="0.2">
      <c r="A7" s="265" t="s">
        <v>406</v>
      </c>
      <c r="B7" s="268" t="s">
        <v>280</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f>'12a Auto Liab. Loss Dev.'!B9+'12b G&amp;P Liab. Loss Dev.'!B9+'12c Prof. Liab. Loss Dev.'!B9+'12d Other Liab. Loss Dev.'!B9+'12e WC Liab. Loss Dev.'!B9+'12f All Other Lines Loss Dev.'!B9</f>
        <v>0</v>
      </c>
      <c r="C9" s="46">
        <f>'12a Auto Liab. Loss Dev.'!C9+'12b G&amp;P Liab. Loss Dev.'!C9+'12c Prof. Liab. Loss Dev.'!C9+'12d Other Liab. Loss Dev.'!C9+'12e WC Liab. Loss Dev.'!C9+'12f All Other Lines Loss Dev.'!C9</f>
        <v>0</v>
      </c>
      <c r="D9" s="46">
        <f>'12a Auto Liab. Loss Dev.'!D9+'12b G&amp;P Liab. Loss Dev.'!D9+'12c Prof. Liab. Loss Dev.'!D9+'12d Other Liab. Loss Dev.'!D9+'12e WC Liab. Loss Dev.'!D9+'12f All Other Lines Loss Dev.'!D9</f>
        <v>0</v>
      </c>
      <c r="E9" s="46">
        <f>'12a Auto Liab. Loss Dev.'!E9+'12b G&amp;P Liab. Loss Dev.'!E9+'12c Prof. Liab. Loss Dev.'!E9+'12d Other Liab. Loss Dev.'!E9+'12e WC Liab. Loss Dev.'!E9+'12f All Other Lines Loss Dev.'!E9</f>
        <v>0</v>
      </c>
      <c r="F9" s="46">
        <f>'12a Auto Liab. Loss Dev.'!F9+'12b G&amp;P Liab. Loss Dev.'!F9+'12c Prof. Liab. Loss Dev.'!F9+'12d Other Liab. Loss Dev.'!F9+'12e WC Liab. Loss Dev.'!F9+'12f All Other Lines Loss Dev.'!F9</f>
        <v>0</v>
      </c>
      <c r="G9" s="46">
        <f>F9-E9</f>
        <v>0</v>
      </c>
      <c r="H9" s="46">
        <f>F9-D9</f>
        <v>0</v>
      </c>
      <c r="I9" s="46"/>
      <c r="J9" s="132" t="e">
        <f>F9/I9</f>
        <v>#DIV/0!</v>
      </c>
    </row>
    <row r="10" spans="1:10" x14ac:dyDescent="0.2">
      <c r="A10" s="57">
        <v>2021</v>
      </c>
      <c r="B10" s="61"/>
      <c r="C10" s="46">
        <f>'12a Auto Liab. Loss Dev.'!C10+'12b G&amp;P Liab. Loss Dev.'!C10+'12c Prof. Liab. Loss Dev.'!C10+'12d Other Liab. Loss Dev.'!C10+'12e WC Liab. Loss Dev.'!C10+'12f All Other Lines Loss Dev.'!C10</f>
        <v>0</v>
      </c>
      <c r="D10" s="46">
        <f>'12a Auto Liab. Loss Dev.'!D10+'12b G&amp;P Liab. Loss Dev.'!D10+'12c Prof. Liab. Loss Dev.'!D10+'12d Other Liab. Loss Dev.'!D10+'12e WC Liab. Loss Dev.'!D10+'12f All Other Lines Loss Dev.'!D10</f>
        <v>0</v>
      </c>
      <c r="E10" s="46">
        <f>'12a Auto Liab. Loss Dev.'!E10+'12b G&amp;P Liab. Loss Dev.'!E10+'12c Prof. Liab. Loss Dev.'!E10+'12d Other Liab. Loss Dev.'!E10+'12e WC Liab. Loss Dev.'!E10+'12f All Other Lines Loss Dev.'!E10</f>
        <v>0</v>
      </c>
      <c r="F10" s="46">
        <f>'12a Auto Liab. Loss Dev.'!F10+'12b G&amp;P Liab. Loss Dev.'!F10+'12c Prof. Liab. Loss Dev.'!F10+'12d Other Liab. Loss Dev.'!F10+'12e WC Liab. Loss Dev.'!F10+'12f All Other Lines Loss Dev.'!F10</f>
        <v>0</v>
      </c>
      <c r="G10" s="46">
        <f t="shared" ref="G10:G12" si="0">F10-E10</f>
        <v>0</v>
      </c>
      <c r="H10" s="46">
        <f t="shared" ref="H10:H11" si="1">F10-D10</f>
        <v>0</v>
      </c>
      <c r="I10" s="46"/>
      <c r="J10" s="132" t="e">
        <f>F10/I10</f>
        <v>#DIV/0!</v>
      </c>
    </row>
    <row r="11" spans="1:10" x14ac:dyDescent="0.2">
      <c r="A11" s="57">
        <v>2022</v>
      </c>
      <c r="B11" s="61"/>
      <c r="C11" s="61"/>
      <c r="D11" s="46">
        <f>'12a Auto Liab. Loss Dev.'!D11+'12b G&amp;P Liab. Loss Dev.'!D11+'12c Prof. Liab. Loss Dev.'!D11+'12d Other Liab. Loss Dev.'!D11+'12e WC Liab. Loss Dev.'!D11+'12f All Other Lines Loss Dev.'!D11</f>
        <v>0</v>
      </c>
      <c r="E11" s="46">
        <f>'12a Auto Liab. Loss Dev.'!E11+'12b G&amp;P Liab. Loss Dev.'!E11+'12c Prof. Liab. Loss Dev.'!E11+'12d Other Liab. Loss Dev.'!E11+'12e WC Liab. Loss Dev.'!E11+'12f All Other Lines Loss Dev.'!E11</f>
        <v>0</v>
      </c>
      <c r="F11" s="46">
        <f>'12a Auto Liab. Loss Dev.'!F11+'12b G&amp;P Liab. Loss Dev.'!F11+'12c Prof. Liab. Loss Dev.'!F11+'12d Other Liab. Loss Dev.'!F11+'12e WC Liab. Loss Dev.'!F11+'12f All Other Lines Loss Dev.'!F11</f>
        <v>0</v>
      </c>
      <c r="G11" s="46">
        <f t="shared" si="0"/>
        <v>0</v>
      </c>
      <c r="H11" s="46">
        <f t="shared" si="1"/>
        <v>0</v>
      </c>
      <c r="I11" s="46"/>
      <c r="J11" s="132" t="e">
        <f>F11/I11</f>
        <v>#DIV/0!</v>
      </c>
    </row>
    <row r="12" spans="1:10" x14ac:dyDescent="0.2">
      <c r="A12" s="57">
        <v>2023</v>
      </c>
      <c r="B12" s="61"/>
      <c r="C12" s="61"/>
      <c r="D12" s="61"/>
      <c r="E12" s="46">
        <f>'12a Auto Liab. Loss Dev.'!E12+'12b G&amp;P Liab. Loss Dev.'!E12+'12c Prof. Liab. Loss Dev.'!E12+'12d Other Liab. Loss Dev.'!E12+'12e WC Liab. Loss Dev.'!E12+'12f All Other Lines Loss Dev.'!E12</f>
        <v>0</v>
      </c>
      <c r="F12" s="46">
        <f>'12a Auto Liab. Loss Dev.'!F12+'12b G&amp;P Liab. Loss Dev.'!F12+'12c Prof. Liab. Loss Dev.'!F12+'12d Other Liab. Loss Dev.'!F12+'12e WC Liab. Loss Dev.'!F12+'12f All Other Lines Loss Dev.'!F12</f>
        <v>0</v>
      </c>
      <c r="G12" s="46">
        <f t="shared" si="0"/>
        <v>0</v>
      </c>
      <c r="H12" s="61"/>
      <c r="I12" s="46">
        <f>'4 Income Statement'!G9</f>
        <v>0</v>
      </c>
      <c r="J12" s="132" t="e">
        <f>F12/I12</f>
        <v>#DIV/0!</v>
      </c>
    </row>
    <row r="13" spans="1:10" x14ac:dyDescent="0.2">
      <c r="A13" s="57">
        <v>2024</v>
      </c>
      <c r="B13" s="61"/>
      <c r="C13" s="61"/>
      <c r="D13" s="61"/>
      <c r="E13" s="61"/>
      <c r="F13" s="46">
        <f>'12a Auto Liab. Loss Dev.'!F13+'12b G&amp;P Liab. Loss Dev.'!F13+'12c Prof. Liab. Loss Dev.'!F13+'12d Other Liab. Loss Dev.'!F13+'12e WC Liab. Loss Dev.'!F13+'12f All Other Lines Loss Dev.'!F13</f>
        <v>0</v>
      </c>
      <c r="G13" s="61"/>
      <c r="H13" s="61"/>
      <c r="I13" s="46">
        <f>'7 Premium Schedule'!M32</f>
        <v>0</v>
      </c>
      <c r="J13" s="132" t="e">
        <f>F13/I13</f>
        <v>#DIV/0!</v>
      </c>
    </row>
    <row r="14" spans="1:10" x14ac:dyDescent="0.2">
      <c r="F14" s="63" t="s">
        <v>348</v>
      </c>
      <c r="G14" s="46">
        <f>SUM(G9:G13)</f>
        <v>0</v>
      </c>
      <c r="H14" s="46">
        <f>SUM(H9:H13)</f>
        <v>0</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J8 G7:H7 I7:J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6"/>
  <sheetViews>
    <sheetView workbookViewId="0">
      <selection activeCell="D20" sqref="D20"/>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289</v>
      </c>
      <c r="B5" s="270"/>
      <c r="C5" s="270"/>
      <c r="D5" s="270"/>
      <c r="E5" s="270"/>
      <c r="F5" s="270"/>
      <c r="G5" s="270"/>
      <c r="H5" s="270"/>
      <c r="I5" s="270"/>
      <c r="J5" s="270"/>
    </row>
    <row r="6" spans="1:10" x14ac:dyDescent="0.2">
      <c r="A6" s="269"/>
      <c r="B6" s="270"/>
      <c r="C6" s="270"/>
      <c r="D6" s="270"/>
      <c r="E6" s="270"/>
      <c r="F6" s="270"/>
      <c r="G6" s="270"/>
      <c r="H6" s="270"/>
      <c r="I6" s="270"/>
      <c r="J6" s="270"/>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
  <sheetViews>
    <sheetView workbookViewId="0">
      <selection activeCell="A13" sqref="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290</v>
      </c>
      <c r="B5" s="270"/>
      <c r="C5" s="270"/>
      <c r="D5" s="270"/>
      <c r="E5" s="270"/>
      <c r="F5" s="270"/>
      <c r="G5" s="270"/>
      <c r="H5" s="270"/>
      <c r="I5" s="270"/>
      <c r="J5" s="270"/>
    </row>
    <row r="6" spans="1:10" x14ac:dyDescent="0.2">
      <c r="A6" s="271"/>
      <c r="B6" s="272"/>
      <c r="C6" s="272"/>
      <c r="D6" s="272"/>
      <c r="E6" s="272"/>
      <c r="F6" s="272"/>
      <c r="G6" s="272"/>
      <c r="H6" s="272"/>
      <c r="I6" s="272"/>
      <c r="J6" s="272"/>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6"/>
  <sheetViews>
    <sheetView workbookViewId="0">
      <selection activeCell="A13" sqref="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291</v>
      </c>
      <c r="B5" s="270"/>
      <c r="C5" s="270"/>
      <c r="D5" s="270"/>
      <c r="E5" s="270"/>
      <c r="F5" s="270"/>
      <c r="G5" s="270"/>
      <c r="H5" s="270"/>
      <c r="I5" s="270"/>
      <c r="J5" s="270"/>
    </row>
    <row r="6" spans="1:10" x14ac:dyDescent="0.2">
      <c r="A6" s="271"/>
      <c r="B6" s="272"/>
      <c r="C6" s="272"/>
      <c r="D6" s="272"/>
      <c r="E6" s="272"/>
      <c r="F6" s="272"/>
      <c r="G6" s="272"/>
      <c r="H6" s="272"/>
      <c r="I6" s="272"/>
      <c r="J6" s="272"/>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6"/>
  <sheetViews>
    <sheetView workbookViewId="0">
      <selection activeCell="A13" sqref="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292</v>
      </c>
      <c r="B5" s="270"/>
      <c r="C5" s="270"/>
      <c r="D5" s="270"/>
      <c r="E5" s="270"/>
      <c r="F5" s="270"/>
      <c r="G5" s="270"/>
      <c r="H5" s="270"/>
      <c r="I5" s="270"/>
      <c r="J5" s="270"/>
    </row>
    <row r="6" spans="1:10" x14ac:dyDescent="0.2">
      <c r="A6" s="271"/>
      <c r="B6" s="272"/>
      <c r="C6" s="272"/>
      <c r="D6" s="272"/>
      <c r="E6" s="272"/>
      <c r="F6" s="272"/>
      <c r="G6" s="272"/>
      <c r="H6" s="272"/>
      <c r="I6" s="272"/>
      <c r="J6" s="272"/>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
  <sheetViews>
    <sheetView workbookViewId="0">
      <selection activeCell="A13" sqref="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288</v>
      </c>
      <c r="B5" s="270"/>
      <c r="C5" s="270"/>
      <c r="D5" s="270"/>
      <c r="E5" s="270"/>
      <c r="F5" s="270"/>
      <c r="G5" s="270"/>
      <c r="H5" s="270"/>
      <c r="I5" s="270"/>
      <c r="J5" s="270"/>
    </row>
    <row r="6" spans="1:10" x14ac:dyDescent="0.2">
      <c r="A6" s="271"/>
      <c r="B6" s="272"/>
      <c r="C6" s="272"/>
      <c r="D6" s="272"/>
      <c r="E6" s="272"/>
      <c r="F6" s="272"/>
      <c r="G6" s="272"/>
      <c r="H6" s="272"/>
      <c r="I6" s="272"/>
      <c r="J6" s="272"/>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6"/>
  <sheetViews>
    <sheetView workbookViewId="0">
      <selection activeCell="A13" sqref="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07" t="str">
        <f>'Cover Page'!A1:E1</f>
        <v>MONTANA CAPTIVE INSURANCE COMPANY ANNUAL REPORT</v>
      </c>
      <c r="B1" s="207"/>
      <c r="C1" s="207"/>
      <c r="D1" s="207"/>
      <c r="E1" s="207"/>
      <c r="F1" s="207"/>
      <c r="G1" s="207"/>
      <c r="H1" s="207"/>
      <c r="I1" s="207"/>
    </row>
    <row r="2" spans="1:10" x14ac:dyDescent="0.2">
      <c r="A2" s="207" t="str">
        <f>'Cover Page'!A2:E2</f>
        <v>FOR THE YEAR ENDING DECEMBER 31, 2024</v>
      </c>
      <c r="B2" s="207"/>
      <c r="C2" s="207"/>
      <c r="D2" s="207"/>
      <c r="E2" s="207"/>
      <c r="F2" s="207"/>
      <c r="G2" s="207"/>
      <c r="H2" s="207"/>
      <c r="I2" s="207"/>
    </row>
    <row r="3" spans="1:10" x14ac:dyDescent="0.2">
      <c r="A3" s="207" t="str">
        <f>'Cover Page'!A3:E3</f>
        <v>INSERT COMPANY NAME</v>
      </c>
      <c r="B3" s="207"/>
      <c r="C3" s="207"/>
      <c r="D3" s="207"/>
      <c r="E3" s="207"/>
      <c r="F3" s="207"/>
      <c r="G3" s="207"/>
      <c r="H3" s="207"/>
      <c r="I3" s="207"/>
    </row>
    <row r="5" spans="1:10" x14ac:dyDescent="0.2">
      <c r="A5" s="269" t="s">
        <v>286</v>
      </c>
      <c r="B5" s="270"/>
      <c r="C5" s="270"/>
      <c r="D5" s="270"/>
      <c r="E5" s="270"/>
      <c r="F5" s="270"/>
      <c r="G5" s="270"/>
      <c r="H5" s="270"/>
      <c r="I5" s="270"/>
      <c r="J5" s="270"/>
    </row>
    <row r="6" spans="1:10" x14ac:dyDescent="0.2">
      <c r="A6" s="271"/>
      <c r="B6" s="272"/>
      <c r="C6" s="272"/>
      <c r="D6" s="272"/>
      <c r="E6" s="272"/>
      <c r="F6" s="272"/>
      <c r="G6" s="272"/>
      <c r="H6" s="272"/>
      <c r="I6" s="272"/>
      <c r="J6" s="272"/>
    </row>
    <row r="7" spans="1:10" ht="15.75" customHeight="1" x14ac:dyDescent="0.2">
      <c r="A7" s="265" t="s">
        <v>406</v>
      </c>
      <c r="B7" s="268" t="s">
        <v>344</v>
      </c>
      <c r="C7" s="268"/>
      <c r="D7" s="268"/>
      <c r="E7" s="268"/>
      <c r="F7" s="268"/>
      <c r="G7" s="58" t="s">
        <v>310</v>
      </c>
      <c r="H7" s="58" t="s">
        <v>311</v>
      </c>
      <c r="I7" s="58" t="s">
        <v>312</v>
      </c>
      <c r="J7" s="58" t="s">
        <v>313</v>
      </c>
    </row>
    <row r="8" spans="1:10" ht="64.5" customHeight="1" x14ac:dyDescent="0.2">
      <c r="A8" s="265"/>
      <c r="B8" s="59" t="s">
        <v>438</v>
      </c>
      <c r="C8" s="59" t="s">
        <v>431</v>
      </c>
      <c r="D8" s="59" t="s">
        <v>433</v>
      </c>
      <c r="E8" s="59" t="s">
        <v>437</v>
      </c>
      <c r="F8" s="59" t="s">
        <v>439</v>
      </c>
      <c r="G8" s="19" t="s">
        <v>346</v>
      </c>
      <c r="H8" s="19" t="s">
        <v>347</v>
      </c>
      <c r="I8" s="19" t="s">
        <v>281</v>
      </c>
      <c r="J8" s="60" t="s">
        <v>282</v>
      </c>
    </row>
    <row r="9" spans="1:10" x14ac:dyDescent="0.2">
      <c r="A9" s="57" t="s">
        <v>438</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4"/>
  <sheetViews>
    <sheetView tabSelected="1" workbookViewId="0">
      <selection activeCell="A7" sqref="A7"/>
    </sheetView>
  </sheetViews>
  <sheetFormatPr defaultColWidth="8.88671875" defaultRowHeight="15" x14ac:dyDescent="0.2"/>
  <cols>
    <col min="1" max="7" width="13.44140625" style="17" customWidth="1"/>
    <col min="8" max="8" width="8.88671875" style="17"/>
    <col min="9" max="9" width="10.21875" style="17" customWidth="1"/>
    <col min="10" max="16384" width="8.88671875" style="17"/>
  </cols>
  <sheetData>
    <row r="1" spans="1:7" ht="15.75" x14ac:dyDescent="0.25">
      <c r="A1" s="151" t="str">
        <f>'Cover Page'!A1:E1</f>
        <v>MONTANA CAPTIVE INSURANCE COMPANY ANNUAL REPORT</v>
      </c>
      <c r="B1" s="152"/>
      <c r="C1" s="152"/>
      <c r="D1" s="152"/>
      <c r="E1" s="152"/>
      <c r="F1" s="152"/>
      <c r="G1" s="152"/>
    </row>
    <row r="2" spans="1:7" ht="15.75" x14ac:dyDescent="0.25">
      <c r="A2" s="151" t="str">
        <f>'Cover Page'!A2:E2</f>
        <v>FOR THE YEAR ENDING DECEMBER 31, 2024</v>
      </c>
      <c r="B2" s="152"/>
      <c r="C2" s="152"/>
      <c r="D2" s="152"/>
      <c r="E2" s="152"/>
      <c r="F2" s="152"/>
      <c r="G2" s="152"/>
    </row>
    <row r="3" spans="1:7" ht="15.75" x14ac:dyDescent="0.25">
      <c r="A3" s="151" t="str">
        <f>'Cover Page'!A3:E3</f>
        <v>INSERT COMPANY NAME</v>
      </c>
      <c r="B3" s="152"/>
      <c r="C3" s="152"/>
      <c r="D3" s="152"/>
      <c r="E3" s="152"/>
      <c r="F3" s="152"/>
      <c r="G3" s="152"/>
    </row>
    <row r="4" spans="1:7" s="14" customFormat="1" x14ac:dyDescent="0.2">
      <c r="A4" s="273" t="s">
        <v>293</v>
      </c>
      <c r="B4" s="273"/>
      <c r="C4" s="273"/>
      <c r="D4" s="273"/>
      <c r="E4" s="273"/>
      <c r="F4" s="273"/>
      <c r="G4" s="273"/>
    </row>
    <row r="5" spans="1:7" s="14" customFormat="1" ht="15" customHeight="1" x14ac:dyDescent="0.2">
      <c r="A5" s="273"/>
      <c r="B5" s="273"/>
      <c r="C5" s="273"/>
      <c r="D5" s="273"/>
      <c r="E5" s="273"/>
      <c r="F5" s="273"/>
      <c r="G5" s="273"/>
    </row>
    <row r="6" spans="1:7" s="14" customFormat="1" ht="27.75" customHeight="1" x14ac:dyDescent="0.2">
      <c r="A6" s="42" t="s">
        <v>294</v>
      </c>
      <c r="B6" s="43" t="s">
        <v>295</v>
      </c>
      <c r="C6" s="42" t="s">
        <v>296</v>
      </c>
      <c r="D6" s="42" t="s">
        <v>297</v>
      </c>
      <c r="E6" s="42" t="s">
        <v>298</v>
      </c>
      <c r="F6" s="42" t="s">
        <v>299</v>
      </c>
      <c r="G6" s="42" t="s">
        <v>300</v>
      </c>
    </row>
    <row r="7" spans="1:7" s="14" customFormat="1" x14ac:dyDescent="0.2">
      <c r="A7" s="38"/>
      <c r="B7" s="38"/>
      <c r="C7" s="38"/>
      <c r="D7" s="38"/>
      <c r="E7" s="83"/>
      <c r="F7" s="83"/>
      <c r="G7" s="38"/>
    </row>
    <row r="8" spans="1:7" s="14" customFormat="1" x14ac:dyDescent="0.2">
      <c r="A8" s="38"/>
      <c r="B8" s="38"/>
      <c r="C8" s="38"/>
      <c r="D8" s="38"/>
      <c r="E8" s="83"/>
      <c r="F8" s="83"/>
      <c r="G8" s="38"/>
    </row>
    <row r="9" spans="1:7" s="14" customFormat="1" x14ac:dyDescent="0.2">
      <c r="A9" s="38"/>
      <c r="B9" s="38"/>
      <c r="C9" s="38"/>
      <c r="D9" s="38"/>
      <c r="E9" s="83"/>
      <c r="F9" s="83"/>
      <c r="G9" s="38"/>
    </row>
    <row r="10" spans="1:7" s="14" customFormat="1" x14ac:dyDescent="0.2">
      <c r="A10" s="38"/>
      <c r="B10" s="38"/>
      <c r="C10" s="38"/>
      <c r="D10" s="38"/>
      <c r="E10" s="83"/>
      <c r="F10" s="83"/>
      <c r="G10" s="38"/>
    </row>
    <row r="11" spans="1:7" s="14" customFormat="1" x14ac:dyDescent="0.2">
      <c r="A11" s="38"/>
      <c r="B11" s="38"/>
      <c r="C11" s="38"/>
      <c r="D11" s="38"/>
      <c r="E11" s="83"/>
      <c r="F11" s="83"/>
      <c r="G11" s="38"/>
    </row>
    <row r="12" spans="1:7" s="14" customFormat="1" x14ac:dyDescent="0.2">
      <c r="A12" s="38"/>
      <c r="B12" s="38"/>
      <c r="C12" s="38"/>
      <c r="D12" s="38"/>
      <c r="E12" s="83"/>
      <c r="F12" s="83"/>
      <c r="G12" s="38"/>
    </row>
    <row r="13" spans="1:7" s="14" customFormat="1" x14ac:dyDescent="0.2">
      <c r="A13" s="38"/>
      <c r="B13" s="38"/>
      <c r="C13" s="38"/>
      <c r="D13" s="38"/>
      <c r="E13" s="83"/>
      <c r="F13" s="83"/>
      <c r="G13" s="38"/>
    </row>
    <row r="14" spans="1:7" s="14" customFormat="1" x14ac:dyDescent="0.2">
      <c r="A14" s="38"/>
      <c r="B14" s="38"/>
      <c r="C14" s="38"/>
      <c r="D14" s="38"/>
      <c r="E14" s="83"/>
      <c r="F14" s="83"/>
      <c r="G14" s="38"/>
    </row>
    <row r="15" spans="1:7" s="14" customFormat="1" x14ac:dyDescent="0.2">
      <c r="A15" s="38"/>
      <c r="B15" s="38"/>
      <c r="C15" s="38"/>
      <c r="D15" s="38"/>
      <c r="E15" s="83"/>
      <c r="F15" s="83"/>
      <c r="G15" s="38"/>
    </row>
    <row r="16" spans="1:7" s="14" customFormat="1" x14ac:dyDescent="0.2">
      <c r="A16" s="38"/>
      <c r="B16" s="38"/>
      <c r="C16" s="38"/>
      <c r="D16" s="38"/>
      <c r="E16" s="83"/>
      <c r="F16" s="83"/>
      <c r="G16" s="38"/>
    </row>
    <row r="17" spans="1:7" s="14" customFormat="1" x14ac:dyDescent="0.2">
      <c r="A17" s="38"/>
      <c r="B17" s="38"/>
      <c r="C17" s="38"/>
      <c r="D17" s="38"/>
      <c r="E17" s="83"/>
      <c r="F17" s="83"/>
      <c r="G17" s="38"/>
    </row>
    <row r="18" spans="1:7" s="14" customFormat="1" x14ac:dyDescent="0.2">
      <c r="A18" s="38"/>
      <c r="B18" s="38"/>
      <c r="C18" s="38"/>
      <c r="D18" s="38"/>
      <c r="E18" s="83"/>
      <c r="F18" s="83"/>
      <c r="G18" s="38"/>
    </row>
    <row r="19" spans="1:7" s="14" customFormat="1" x14ac:dyDescent="0.2">
      <c r="A19" s="38"/>
      <c r="B19" s="38"/>
      <c r="C19" s="38"/>
      <c r="D19" s="38"/>
      <c r="E19" s="83"/>
      <c r="F19" s="83"/>
      <c r="G19" s="38"/>
    </row>
    <row r="20" spans="1:7" s="14" customFormat="1" x14ac:dyDescent="0.2">
      <c r="A20" s="38"/>
      <c r="B20" s="38"/>
      <c r="C20" s="38"/>
      <c r="D20" s="38"/>
      <c r="E20" s="83"/>
      <c r="F20" s="83"/>
      <c r="G20" s="38"/>
    </row>
    <row r="21" spans="1:7" s="14" customFormat="1" x14ac:dyDescent="0.2">
      <c r="A21" s="38"/>
      <c r="B21" s="38"/>
      <c r="C21" s="38"/>
      <c r="D21" s="38"/>
      <c r="E21" s="83"/>
      <c r="F21" s="83"/>
      <c r="G21" s="38"/>
    </row>
    <row r="22" spans="1:7" s="14" customFormat="1" x14ac:dyDescent="0.2">
      <c r="A22" s="38"/>
      <c r="B22" s="38"/>
      <c r="C22" s="38"/>
      <c r="D22" s="38"/>
      <c r="E22" s="83"/>
      <c r="F22" s="83"/>
      <c r="G22" s="38"/>
    </row>
    <row r="23" spans="1:7" s="14" customFormat="1" x14ac:dyDescent="0.2">
      <c r="A23" s="38"/>
      <c r="B23" s="38"/>
      <c r="C23" s="38"/>
      <c r="D23" s="38"/>
      <c r="E23" s="83"/>
      <c r="F23" s="83"/>
      <c r="G23" s="38"/>
    </row>
    <row r="24" spans="1:7" s="14" customFormat="1" x14ac:dyDescent="0.2">
      <c r="A24" s="38"/>
      <c r="B24" s="38"/>
      <c r="C24" s="38"/>
      <c r="D24" s="38"/>
      <c r="E24" s="83"/>
      <c r="F24" s="83"/>
      <c r="G24" s="38"/>
    </row>
    <row r="25" spans="1:7" s="14" customFormat="1" x14ac:dyDescent="0.2">
      <c r="A25" s="38"/>
      <c r="B25" s="38"/>
      <c r="C25" s="38"/>
      <c r="D25" s="38"/>
      <c r="E25" s="83"/>
      <c r="F25" s="83"/>
      <c r="G25" s="38"/>
    </row>
    <row r="26" spans="1:7" s="14" customFormat="1" x14ac:dyDescent="0.2">
      <c r="A26" s="38"/>
      <c r="B26" s="38"/>
      <c r="C26" s="38"/>
      <c r="D26" s="38"/>
      <c r="E26" s="83"/>
      <c r="F26" s="83"/>
      <c r="G26" s="38"/>
    </row>
    <row r="27" spans="1:7" s="14" customFormat="1" x14ac:dyDescent="0.2">
      <c r="A27" s="38"/>
      <c r="B27" s="38"/>
      <c r="C27" s="38"/>
      <c r="D27" s="38"/>
      <c r="E27" s="83"/>
      <c r="F27" s="83"/>
      <c r="G27" s="38"/>
    </row>
    <row r="28" spans="1:7" s="14" customFormat="1" x14ac:dyDescent="0.2">
      <c r="A28" s="38"/>
      <c r="B28" s="38"/>
      <c r="C28" s="38"/>
      <c r="D28" s="38"/>
      <c r="E28" s="83"/>
      <c r="F28" s="83"/>
      <c r="G28" s="38"/>
    </row>
    <row r="29" spans="1:7" s="14" customFormat="1" x14ac:dyDescent="0.2">
      <c r="A29" s="38"/>
      <c r="B29" s="38"/>
      <c r="C29" s="38"/>
      <c r="D29" s="38"/>
      <c r="E29" s="83"/>
      <c r="F29" s="83"/>
      <c r="G29" s="38"/>
    </row>
    <row r="30" spans="1:7" s="14" customFormat="1" x14ac:dyDescent="0.2">
      <c r="A30" s="38"/>
      <c r="B30" s="38"/>
      <c r="C30" s="38"/>
      <c r="D30" s="38"/>
      <c r="E30" s="83"/>
      <c r="F30" s="83"/>
      <c r="G30" s="38"/>
    </row>
    <row r="32" spans="1:7" s="13" customFormat="1" ht="12.75" x14ac:dyDescent="0.2">
      <c r="A32" s="13" t="s">
        <v>301</v>
      </c>
    </row>
    <row r="34" spans="1:1" x14ac:dyDescent="0.2">
      <c r="A34" s="13" t="s">
        <v>302</v>
      </c>
    </row>
  </sheetData>
  <mergeCells count="4">
    <mergeCell ref="A1:G1"/>
    <mergeCell ref="A2:G2"/>
    <mergeCell ref="A3:G3"/>
    <mergeCell ref="A4:G5"/>
  </mergeCells>
  <pageMargins left="0.7" right="0.7" top="0.5" bottom="0.5" header="0.3" footer="0.3"/>
  <pageSetup orientation="landscape" r:id="rId1"/>
  <headerFooter>
    <oddFooter>&amp;C&amp;"Tahoma,Regular"&amp;10&amp;A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8"/>
  <sheetViews>
    <sheetView workbookViewId="0">
      <selection activeCell="A20" sqref="A20"/>
    </sheetView>
  </sheetViews>
  <sheetFormatPr defaultColWidth="8.88671875" defaultRowHeight="12.75" x14ac:dyDescent="0.2"/>
  <cols>
    <col min="1" max="1" width="2.33203125" style="110" customWidth="1"/>
    <col min="2" max="2" width="53.21875" style="110" customWidth="1"/>
    <col min="3" max="3" width="11.6640625" style="110" customWidth="1"/>
    <col min="4" max="4" width="3.109375" style="110" customWidth="1"/>
    <col min="5" max="16384" width="8.88671875" style="110"/>
  </cols>
  <sheetData>
    <row r="1" spans="1:5" ht="15" x14ac:dyDescent="0.2">
      <c r="A1" s="274" t="s">
        <v>364</v>
      </c>
      <c r="B1" s="274"/>
      <c r="C1" s="274"/>
      <c r="D1" s="109"/>
      <c r="E1" s="109"/>
    </row>
    <row r="2" spans="1:5" x14ac:dyDescent="0.2">
      <c r="A2" s="110" t="s">
        <v>365</v>
      </c>
      <c r="C2" s="115" t="s">
        <v>366</v>
      </c>
    </row>
    <row r="4" spans="1:5" ht="17.25" customHeight="1" x14ac:dyDescent="0.2">
      <c r="A4" s="116">
        <v>1</v>
      </c>
      <c r="B4" s="125" t="s">
        <v>367</v>
      </c>
      <c r="C4" s="119">
        <f>'2 BS-Assets'!F34-'3 BS-L,C,S'!F36</f>
        <v>0</v>
      </c>
    </row>
    <row r="5" spans="1:5" ht="17.25" customHeight="1" x14ac:dyDescent="0.2">
      <c r="A5" s="116">
        <v>2</v>
      </c>
      <c r="B5" s="125" t="s">
        <v>371</v>
      </c>
      <c r="C5" s="120">
        <f>'3 BS-L,C,S'!F11-SUM('9 Unpaid Losses &amp; LAE'!B21,'9 Unpaid Losses &amp; LAE'!D21)</f>
        <v>0</v>
      </c>
    </row>
    <row r="6" spans="1:5" ht="17.25" customHeight="1" x14ac:dyDescent="0.2">
      <c r="A6" s="116">
        <v>3</v>
      </c>
      <c r="B6" s="125" t="s">
        <v>372</v>
      </c>
      <c r="C6" s="120">
        <f>'3 BS-L,C,S'!F12-SUM('9 Unpaid Losses &amp; LAE'!B38,'9 Unpaid Losses &amp; LAE'!D38)</f>
        <v>0</v>
      </c>
    </row>
    <row r="7" spans="1:5" ht="17.25" customHeight="1" x14ac:dyDescent="0.2">
      <c r="A7" s="116">
        <v>4</v>
      </c>
      <c r="B7" s="125" t="s">
        <v>394</v>
      </c>
      <c r="C7" s="120">
        <f>'2 BS-Assets'!F22-SUM('9 Unpaid Losses &amp; LAE'!C21,'9 Unpaid Losses &amp; LAE'!E21,'9 Unpaid Losses &amp; LAE'!C38,'9 Unpaid Losses &amp; LAE'!E38)</f>
        <v>0</v>
      </c>
    </row>
    <row r="8" spans="1:5" ht="17.25" customHeight="1" x14ac:dyDescent="0.2">
      <c r="A8" s="116">
        <v>5</v>
      </c>
      <c r="B8" s="125" t="s">
        <v>395</v>
      </c>
      <c r="C8" s="120">
        <f>'2 BS-Assets'!F22+'2 BS-Assets'!F23-'8a Reinsurance Ceded'!B31</f>
        <v>0</v>
      </c>
    </row>
    <row r="9" spans="1:5" ht="17.25" customHeight="1" x14ac:dyDescent="0.2">
      <c r="A9" s="116">
        <v>6</v>
      </c>
      <c r="B9" s="125" t="s">
        <v>396</v>
      </c>
      <c r="C9" s="120">
        <f>'2 BS-Assets'!F25-'8a Reinsurance Ceded'!D31</f>
        <v>0</v>
      </c>
    </row>
    <row r="10" spans="1:5" ht="17.25" customHeight="1" x14ac:dyDescent="0.2">
      <c r="A10" s="116">
        <v>7</v>
      </c>
      <c r="B10" s="125" t="s">
        <v>400</v>
      </c>
      <c r="C10" s="120">
        <f>'3 BS-L,C,S'!F30-PRODUCT('6a Questionnaire'!E13:'6a Questionnaire'!F13)-PRODUCT('6a Questionnaire'!E14,'6a Questionnaire'!F14)</f>
        <v>0</v>
      </c>
    </row>
    <row r="11" spans="1:5" ht="17.25" customHeight="1" x14ac:dyDescent="0.2">
      <c r="A11" s="117">
        <v>8</v>
      </c>
      <c r="B11" s="126" t="s">
        <v>368</v>
      </c>
      <c r="C11" s="121">
        <f>'3 BS-L,C,S'!F35-'4 Income Statement'!F46</f>
        <v>0</v>
      </c>
    </row>
    <row r="12" spans="1:5" x14ac:dyDescent="0.2">
      <c r="A12" s="117">
        <v>9</v>
      </c>
      <c r="B12" s="127" t="s">
        <v>412</v>
      </c>
      <c r="C12" s="122"/>
    </row>
    <row r="13" spans="1:5" x14ac:dyDescent="0.2">
      <c r="A13" s="118"/>
      <c r="B13" s="128" t="s">
        <v>370</v>
      </c>
      <c r="C13" s="123">
        <f>('3 BS-L,C,S'!G17-'3 BS-L,C,S'!F17+'2 BS-Assets'!F25-'2 BS-Assets'!G25)-'4 Income Statement'!F8</f>
        <v>0</v>
      </c>
    </row>
    <row r="14" spans="1:5" ht="17.25" customHeight="1" x14ac:dyDescent="0.2">
      <c r="A14" s="118">
        <v>10</v>
      </c>
      <c r="B14" s="129" t="s">
        <v>397</v>
      </c>
      <c r="C14" s="124">
        <f>'4 Income Statement'!F7-'7 Premium Schedule'!J32</f>
        <v>0</v>
      </c>
    </row>
    <row r="15" spans="1:5" ht="17.25" customHeight="1" x14ac:dyDescent="0.2">
      <c r="A15" s="116">
        <v>11</v>
      </c>
      <c r="B15" s="125" t="s">
        <v>392</v>
      </c>
      <c r="C15" s="120">
        <f>'4 Income Statement'!F13-'10 Losses &amp; LAE Paid &amp; Incurred'!H18</f>
        <v>0</v>
      </c>
    </row>
    <row r="16" spans="1:5" ht="17.25" customHeight="1" x14ac:dyDescent="0.2">
      <c r="A16" s="116">
        <v>12</v>
      </c>
      <c r="B16" s="125" t="s">
        <v>393</v>
      </c>
      <c r="C16" s="120">
        <f>'4 Income Statement'!F14-'10 Losses &amp; LAE Paid &amp; Incurred'!H33</f>
        <v>0</v>
      </c>
    </row>
    <row r="17" spans="1:3" ht="17.25" customHeight="1" x14ac:dyDescent="0.2">
      <c r="A17" s="116">
        <v>13</v>
      </c>
      <c r="B17" s="125" t="s">
        <v>369</v>
      </c>
      <c r="C17" s="120">
        <f>'4 Income Statement'!F27-'4 Income Statement'!F33</f>
        <v>0</v>
      </c>
    </row>
    <row r="18" spans="1:3" ht="17.25" customHeight="1" x14ac:dyDescent="0.2">
      <c r="A18" s="116">
        <v>14</v>
      </c>
      <c r="B18" s="125" t="s">
        <v>401</v>
      </c>
      <c r="C18" s="120">
        <f>'4 Income Statement'!F32-'4 Income Statement'!G46</f>
        <v>0</v>
      </c>
    </row>
    <row r="19" spans="1:3" ht="17.25" customHeight="1" x14ac:dyDescent="0.2">
      <c r="A19" s="116">
        <v>15</v>
      </c>
      <c r="B19" s="125" t="s">
        <v>402</v>
      </c>
      <c r="C19" s="120">
        <f>'7 Premium Schedule'!F32+'7 Premium Schedule'!H32-'8b Reinsurance Assumed'!C31</f>
        <v>0</v>
      </c>
    </row>
    <row r="20" spans="1:3" ht="17.25" customHeight="1" x14ac:dyDescent="0.2">
      <c r="A20" s="116">
        <v>16</v>
      </c>
      <c r="B20" s="125" t="s">
        <v>387</v>
      </c>
      <c r="C20" s="120">
        <f>SUM('9 Unpaid Losses &amp; LAE'!F15,'9 Unpaid Losses &amp; LAE'!F32)-SUM('11a Auto Liab.-Net Loss &amp; LAE'!F20:F24,'11a Auto Liab.-Net Loss &amp; LAE'!F30:F34)</f>
        <v>0</v>
      </c>
    </row>
    <row r="21" spans="1:3" ht="17.25" customHeight="1" x14ac:dyDescent="0.2">
      <c r="A21" s="116">
        <v>17</v>
      </c>
      <c r="B21" s="125" t="s">
        <v>388</v>
      </c>
      <c r="C21" s="120">
        <f>SUM('9 Unpaid Losses &amp; LAE'!F16,'9 Unpaid Losses &amp; LAE'!F33)-SUM('11b G&amp;P Liab.-Net Loss &amp; LAE'!F20:F24,'11b G&amp;P Liab.-Net Loss &amp; LAE'!F30:F34)</f>
        <v>0</v>
      </c>
    </row>
    <row r="22" spans="1:3" ht="17.25" customHeight="1" x14ac:dyDescent="0.2">
      <c r="A22" s="116">
        <v>18</v>
      </c>
      <c r="B22" s="125" t="s">
        <v>389</v>
      </c>
      <c r="C22" s="120">
        <f>SUM('9 Unpaid Losses &amp; LAE'!F17,'9 Unpaid Losses &amp; LAE'!F34)-SUM('11c Prof. Liab. Net Loss &amp; LAE'!F20:F24,'11c Prof. Liab. Net Loss &amp; LAE'!F30:F34)</f>
        <v>0</v>
      </c>
    </row>
    <row r="23" spans="1:3" ht="17.25" customHeight="1" x14ac:dyDescent="0.2">
      <c r="A23" s="116">
        <v>19</v>
      </c>
      <c r="B23" s="125" t="s">
        <v>390</v>
      </c>
      <c r="C23" s="120">
        <f>SUM('9 Unpaid Losses &amp; LAE'!F18,'9 Unpaid Losses &amp; LAE'!F35)-SUM('11d Other Liab. Net Loss &amp; LAE'!F20:F24,'11d Other Liab. Net Loss &amp; LAE'!F30:F34)</f>
        <v>0</v>
      </c>
    </row>
    <row r="24" spans="1:3" ht="17.25" customHeight="1" x14ac:dyDescent="0.2">
      <c r="A24" s="116">
        <v>20</v>
      </c>
      <c r="B24" s="125" t="s">
        <v>391</v>
      </c>
      <c r="C24" s="120">
        <f>SUM('9 Unpaid Losses &amp; LAE'!F19,'9 Unpaid Losses &amp; LAE'!F36)-SUM('11e WC Net Loss &amp; LAE'!F20:F24,'11e WC Net Loss &amp; LAE'!F30:F34)</f>
        <v>0</v>
      </c>
    </row>
    <row r="25" spans="1:3" ht="17.25" customHeight="1" x14ac:dyDescent="0.2">
      <c r="A25" s="116">
        <v>21</v>
      </c>
      <c r="B25" s="125" t="s">
        <v>386</v>
      </c>
      <c r="C25" s="120">
        <f>SUM('9 Unpaid Losses &amp; LAE'!F20,'9 Unpaid Losses &amp; LAE'!F37)-SUM('11f Other Lines Net Loss &amp; LAE'!F20:F24,'11f Other Lines Net Loss &amp; LAE'!F30:F34)</f>
        <v>0</v>
      </c>
    </row>
    <row r="26" spans="1:3" ht="17.25" customHeight="1" x14ac:dyDescent="0.2">
      <c r="A26" s="116">
        <v>22</v>
      </c>
      <c r="B26" s="125" t="s">
        <v>374</v>
      </c>
      <c r="C26" s="120">
        <f>'9 Unpaid Losses &amp; LAE'!F15-'10 Losses &amp; LAE Paid &amp; Incurred'!F12</f>
        <v>0</v>
      </c>
    </row>
    <row r="27" spans="1:3" ht="17.25" customHeight="1" x14ac:dyDescent="0.2">
      <c r="A27" s="116">
        <v>23</v>
      </c>
      <c r="B27" s="125" t="s">
        <v>375</v>
      </c>
      <c r="C27" s="120">
        <f>'9 Unpaid Losses &amp; LAE'!F16-'10 Losses &amp; LAE Paid &amp; Incurred'!F13</f>
        <v>0</v>
      </c>
    </row>
    <row r="28" spans="1:3" ht="17.25" customHeight="1" x14ac:dyDescent="0.2">
      <c r="A28" s="116">
        <v>24</v>
      </c>
      <c r="B28" s="125" t="s">
        <v>376</v>
      </c>
      <c r="C28" s="120">
        <f>'9 Unpaid Losses &amp; LAE'!F17-'10 Losses &amp; LAE Paid &amp; Incurred'!F14</f>
        <v>0</v>
      </c>
    </row>
    <row r="29" spans="1:3" ht="17.25" customHeight="1" x14ac:dyDescent="0.2">
      <c r="A29" s="116">
        <v>25</v>
      </c>
      <c r="B29" s="125" t="s">
        <v>377</v>
      </c>
      <c r="C29" s="120">
        <f>'9 Unpaid Losses &amp; LAE'!F18-'10 Losses &amp; LAE Paid &amp; Incurred'!F15</f>
        <v>0</v>
      </c>
    </row>
    <row r="30" spans="1:3" ht="17.25" customHeight="1" x14ac:dyDescent="0.2">
      <c r="A30" s="116">
        <v>26</v>
      </c>
      <c r="B30" s="125" t="s">
        <v>378</v>
      </c>
      <c r="C30" s="120">
        <f>'9 Unpaid Losses &amp; LAE'!F19-'10 Losses &amp; LAE Paid &amp; Incurred'!F16</f>
        <v>0</v>
      </c>
    </row>
    <row r="31" spans="1:3" ht="17.25" customHeight="1" x14ac:dyDescent="0.2">
      <c r="A31" s="116">
        <v>27</v>
      </c>
      <c r="B31" s="125" t="s">
        <v>379</v>
      </c>
      <c r="C31" s="120">
        <f>'9 Unpaid Losses &amp; LAE'!F20-'10 Losses &amp; LAE Paid &amp; Incurred'!F17</f>
        <v>0</v>
      </c>
    </row>
    <row r="32" spans="1:3" ht="17.25" customHeight="1" x14ac:dyDescent="0.2">
      <c r="A32" s="116">
        <v>28</v>
      </c>
      <c r="B32" s="125" t="s">
        <v>380</v>
      </c>
      <c r="C32" s="120">
        <f>'9 Unpaid Losses &amp; LAE'!F32-'10 Losses &amp; LAE Paid &amp; Incurred'!F27</f>
        <v>0</v>
      </c>
    </row>
    <row r="33" spans="1:3" ht="17.25" customHeight="1" x14ac:dyDescent="0.2">
      <c r="A33" s="116">
        <v>29</v>
      </c>
      <c r="B33" s="125" t="s">
        <v>381</v>
      </c>
      <c r="C33" s="120">
        <f>'9 Unpaid Losses &amp; LAE'!F33-'10 Losses &amp; LAE Paid &amp; Incurred'!F28</f>
        <v>0</v>
      </c>
    </row>
    <row r="34" spans="1:3" ht="17.25" customHeight="1" x14ac:dyDescent="0.2">
      <c r="A34" s="116">
        <v>30</v>
      </c>
      <c r="B34" s="125" t="s">
        <v>382</v>
      </c>
      <c r="C34" s="120">
        <f>'9 Unpaid Losses &amp; LAE'!F34-'10 Losses &amp; LAE Paid &amp; Incurred'!F29</f>
        <v>0</v>
      </c>
    </row>
    <row r="35" spans="1:3" ht="17.25" customHeight="1" x14ac:dyDescent="0.2">
      <c r="A35" s="116">
        <v>31</v>
      </c>
      <c r="B35" s="125" t="s">
        <v>383</v>
      </c>
      <c r="C35" s="120">
        <f>'9 Unpaid Losses &amp; LAE'!F35-'10 Losses &amp; LAE Paid &amp; Incurred'!F30</f>
        <v>0</v>
      </c>
    </row>
    <row r="36" spans="1:3" ht="17.25" customHeight="1" x14ac:dyDescent="0.2">
      <c r="A36" s="116">
        <v>32</v>
      </c>
      <c r="B36" s="125" t="s">
        <v>384</v>
      </c>
      <c r="C36" s="120">
        <f>'9 Unpaid Losses &amp; LAE'!F36-'10 Losses &amp; LAE Paid &amp; Incurred'!F31</f>
        <v>0</v>
      </c>
    </row>
    <row r="37" spans="1:3" ht="17.25" customHeight="1" x14ac:dyDescent="0.2">
      <c r="A37" s="116">
        <v>33</v>
      </c>
      <c r="B37" s="125" t="s">
        <v>385</v>
      </c>
      <c r="C37" s="120">
        <f>'9 Unpaid Losses &amp; LAE'!F37-'10 Losses &amp; LAE Paid &amp; Incurred'!F32</f>
        <v>0</v>
      </c>
    </row>
    <row r="38" spans="1:3" ht="17.25" customHeight="1" x14ac:dyDescent="0.2">
      <c r="A38" s="116">
        <v>34</v>
      </c>
      <c r="B38" s="125" t="s">
        <v>373</v>
      </c>
      <c r="C38" s="120">
        <f>'12 Summary Loss Development'!I13-'4 Income Statement'!F9</f>
        <v>0</v>
      </c>
    </row>
  </sheetData>
  <sheetProtection password="F8E0" sheet="1" objects="1" scenarios="1" formatCells="0" formatColumns="0" formatRows="0" insertColumns="0" insertRows="0" insertHyperlinks="0" deleteColumns="0" deleteRows="0" sort="0" autoFilter="0" pivotTables="0"/>
  <protectedRanges>
    <protectedRange password="F8E0" sqref="C4:C38" name="Check List Formulas"/>
  </protectedRanges>
  <mergeCells count="1">
    <mergeCell ref="A1:C1"/>
  </mergeCells>
  <pageMargins left="0.7" right="0.7" top="0.75" bottom="0.75" header="0.3" footer="0.3"/>
  <pageSetup orientation="portrait" r:id="rId1"/>
  <headerFooter>
    <oddFooter>&amp;C&amp;"Tahoma,Regular"&amp;10&amp;A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TOC</vt:lpstr>
      <vt:lpstr>Cover Page</vt:lpstr>
      <vt:lpstr>2 BS-Assets</vt:lpstr>
      <vt:lpstr>3 BS-L,C,S</vt:lpstr>
      <vt:lpstr>4 Income Statement</vt:lpstr>
      <vt:lpstr>5 Exhibit of Expenses</vt:lpstr>
      <vt:lpstr>6a Questionnaire</vt:lpstr>
      <vt:lpstr>6b Questionnaire Cont'd</vt:lpstr>
      <vt:lpstr>7 Premium Schedule</vt:lpstr>
      <vt:lpstr>8a Reinsurance Ceded</vt:lpstr>
      <vt:lpstr>8b Reinsurance Assumed</vt:lpstr>
      <vt:lpstr>9 Unpaid Losses &amp; LAE</vt:lpstr>
      <vt:lpstr>10 Losses &amp; LAE Paid &amp; Incurred</vt:lpstr>
      <vt:lpstr>11 Summary-Net Loss &amp; LAE</vt:lpstr>
      <vt:lpstr>11a Auto Liab.-Net Loss &amp; LAE</vt:lpstr>
      <vt:lpstr>11b G&amp;P Liab.-Net Loss &amp; LAE</vt:lpstr>
      <vt:lpstr>11c Prof. Liab. Net Loss &amp; LAE</vt:lpstr>
      <vt:lpstr>11d Other Liab. Net Loss &amp; LAE</vt:lpstr>
      <vt:lpstr>11e WC Net Loss &amp; LAE</vt:lpstr>
      <vt:lpstr>11f Other Lines Net Loss &amp; LAE</vt:lpstr>
      <vt:lpstr>12 Summary Loss Development</vt:lpstr>
      <vt:lpstr>12a Auto Liab. Loss Dev.</vt:lpstr>
      <vt:lpstr>12b G&amp;P Liab. Loss Dev.</vt:lpstr>
      <vt:lpstr>12c Prof. Liab. Loss Dev.</vt:lpstr>
      <vt:lpstr>12d Other Liab. Loss Dev.</vt:lpstr>
      <vt:lpstr>12e WC Liab. Loss Dev.</vt:lpstr>
      <vt:lpstr>12f All Other Lines Loss Dev.</vt:lpstr>
      <vt:lpstr>13 Investment Schedule</vt:lpstr>
      <vt:lpstr>14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Paula</dc:creator>
  <cp:lastModifiedBy>Shirtliff, Laura</cp:lastModifiedBy>
  <cp:lastPrinted>2023-01-12T21:11:57Z</cp:lastPrinted>
  <dcterms:created xsi:type="dcterms:W3CDTF">2013-01-18T14:35:05Z</dcterms:created>
  <dcterms:modified xsi:type="dcterms:W3CDTF">2025-01-27T23:16:01Z</dcterms:modified>
</cp:coreProperties>
</file>