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W:\insurance\EXAMS\Captive Information\ANNUAL REPORTS - ALL YEARS\YEARLY REMINDER SENT TO CAPTIVE MANAGERS\2026\"/>
    </mc:Choice>
  </mc:AlternateContent>
  <xr:revisionPtr revIDLastSave="0" documentId="13_ncr:1_{4AA00A39-19D0-45B2-9C4F-B645BA116E3F}" xr6:coauthVersionLast="47" xr6:coauthVersionMax="47" xr10:uidLastSave="{00000000-0000-0000-0000-000000000000}"/>
  <bookViews>
    <workbookView xWindow="-120" yWindow="-120" windowWidth="29040" windowHeight="15720" tabRatio="904" xr2:uid="{00000000-000D-0000-FFFF-FFFF00000000}"/>
  </bookViews>
  <sheets>
    <sheet name="Cover Sheet" sheetId="3" r:id="rId1"/>
    <sheet name="TOC" sheetId="4" r:id="rId2"/>
    <sheet name="Cover Page" sheetId="5" r:id="rId3"/>
    <sheet name="2 BS-Assets" sheetId="9" r:id="rId4"/>
    <sheet name="3 BS-L,C,S" sheetId="6" r:id="rId5"/>
    <sheet name="4 Income Statement" sheetId="7" r:id="rId6"/>
    <sheet name="5 Exhibit of Expenses" sheetId="8" r:id="rId7"/>
    <sheet name="6a Questionnaire" sheetId="2" r:id="rId8"/>
    <sheet name="6b Questionnaire Cont'd" sheetId="10" r:id="rId9"/>
    <sheet name="7 Premium Schedule" sheetId="11" r:id="rId10"/>
    <sheet name="8a Reinsurance Ceded" sheetId="12" r:id="rId11"/>
    <sheet name="8b Reinsurance Assumed" sheetId="16" r:id="rId12"/>
    <sheet name="9 Unpaid Losses &amp; LAE" sheetId="13" r:id="rId13"/>
    <sheet name="10 Losses &amp; LAE Paid &amp; Incurred" sheetId="14" r:id="rId14"/>
    <sheet name="11 Summary-Net Loss &amp; LAE" sheetId="15" r:id="rId15"/>
    <sheet name="11a Auto Liab.-Net Loss &amp; LAE" sheetId="17" r:id="rId16"/>
    <sheet name="11b G&amp;P Liab.-Net Loss &amp; LAE" sheetId="23" r:id="rId17"/>
    <sheet name="11c Prof. Liab. Net Loss &amp; LAE" sheetId="24" r:id="rId18"/>
    <sheet name="11d Other Liab. Net Loss &amp; LAE" sheetId="18" r:id="rId19"/>
    <sheet name="11e WC Net Loss &amp; LAE" sheetId="19" r:id="rId20"/>
    <sheet name="11f Other Lines Net Loss &amp; LAE" sheetId="20" r:id="rId21"/>
    <sheet name="12 Summary Loss Development" sheetId="21" r:id="rId22"/>
    <sheet name="12a Auto Liab. Loss Dev." sheetId="25" r:id="rId23"/>
    <sheet name="12b G&amp;P Liab. Loss Dev." sheetId="26" r:id="rId24"/>
    <sheet name="12c Prof. Liab. Loss Dev." sheetId="29" r:id="rId25"/>
    <sheet name="12d Other Liab. Loss Dev." sheetId="31" r:id="rId26"/>
    <sheet name="12e WC Liab. Loss Dev." sheetId="34" r:id="rId27"/>
    <sheet name="12f All Other Lines Loss Dev." sheetId="35" r:id="rId28"/>
    <sheet name="13 Investment Schedule" sheetId="32" r:id="rId29"/>
    <sheet name="14 Check List" sheetId="33" r:id="rId3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21" l="1"/>
  <c r="C9" i="21"/>
  <c r="D9" i="21"/>
  <c r="E9" i="21"/>
  <c r="F9" i="21"/>
  <c r="A34" i="3"/>
  <c r="A2" i="35"/>
  <c r="A2" i="32"/>
  <c r="F34" i="7"/>
  <c r="J11" i="35" l="1"/>
  <c r="J10" i="35"/>
  <c r="J9" i="35"/>
  <c r="J11" i="34"/>
  <c r="J10" i="34"/>
  <c r="J9" i="34"/>
  <c r="J11" i="31"/>
  <c r="J10" i="31"/>
  <c r="J9" i="31"/>
  <c r="J11" i="29"/>
  <c r="J10" i="29"/>
  <c r="J9" i="29"/>
  <c r="J11" i="26"/>
  <c r="J10" i="26"/>
  <c r="J9" i="26"/>
  <c r="J11" i="25"/>
  <c r="J10" i="25"/>
  <c r="J9" i="25"/>
  <c r="F13" i="21" l="1"/>
  <c r="E28" i="14" l="1"/>
  <c r="H28" i="14" s="1"/>
  <c r="E29" i="14"/>
  <c r="H29" i="14" s="1"/>
  <c r="E30" i="14"/>
  <c r="H30" i="14" s="1"/>
  <c r="E31" i="14"/>
  <c r="H31" i="14" s="1"/>
  <c r="E32" i="14"/>
  <c r="H32" i="14" s="1"/>
  <c r="E27" i="14"/>
  <c r="H27" i="14" s="1"/>
  <c r="E13" i="14"/>
  <c r="H13" i="14" s="1"/>
  <c r="E14" i="14"/>
  <c r="H14" i="14" s="1"/>
  <c r="E15" i="14"/>
  <c r="H15" i="14" s="1"/>
  <c r="E16" i="14"/>
  <c r="H16" i="14" s="1"/>
  <c r="E17" i="14"/>
  <c r="H17" i="14" s="1"/>
  <c r="E12" i="14"/>
  <c r="H12" i="14" s="1"/>
  <c r="C10" i="33" l="1"/>
  <c r="A1" i="14" l="1"/>
  <c r="H18" i="14"/>
  <c r="F13" i="7" s="1"/>
  <c r="G18" i="14"/>
  <c r="G11" i="6" s="1"/>
  <c r="F18" i="14"/>
  <c r="E18" i="14"/>
  <c r="D18" i="14"/>
  <c r="C18" i="14"/>
  <c r="B18" i="14"/>
  <c r="B33" i="14"/>
  <c r="C33" i="14"/>
  <c r="D33" i="14"/>
  <c r="E33" i="14"/>
  <c r="F33" i="14"/>
  <c r="G33" i="14"/>
  <c r="G12" i="6" s="1"/>
  <c r="H33" i="14"/>
  <c r="F14" i="7" s="1"/>
  <c r="L32" i="11"/>
  <c r="F17" i="6" s="1"/>
  <c r="C13" i="33" s="1"/>
  <c r="K32" i="11"/>
  <c r="I32" i="11"/>
  <c r="H32" i="11"/>
  <c r="F32" i="11"/>
  <c r="E32" i="11"/>
  <c r="C32" i="11"/>
  <c r="A30" i="3"/>
  <c r="C16" i="33" l="1"/>
  <c r="C15" i="33"/>
  <c r="D33" i="8"/>
  <c r="D36" i="8" s="1"/>
  <c r="C33" i="8"/>
  <c r="C31" i="16"/>
  <c r="C19" i="33" s="1"/>
  <c r="D31" i="16"/>
  <c r="B31" i="16"/>
  <c r="F31" i="12"/>
  <c r="C31" i="12"/>
  <c r="D31" i="12"/>
  <c r="C9" i="33" s="1"/>
  <c r="E31" i="12"/>
  <c r="B31" i="12"/>
  <c r="C8" i="33" s="1"/>
  <c r="G35" i="6"/>
  <c r="F35" i="6"/>
  <c r="G27" i="6"/>
  <c r="G18" i="7"/>
  <c r="G9" i="7"/>
  <c r="F12" i="21"/>
  <c r="E12" i="21"/>
  <c r="F11" i="21"/>
  <c r="J11" i="21" s="1"/>
  <c r="E11" i="21"/>
  <c r="D11" i="21"/>
  <c r="F10" i="21"/>
  <c r="J10" i="21" s="1"/>
  <c r="E10" i="21"/>
  <c r="D10" i="21"/>
  <c r="C10" i="21"/>
  <c r="E33" i="15"/>
  <c r="E32" i="15"/>
  <c r="D32" i="15"/>
  <c r="E31" i="15"/>
  <c r="D31" i="15"/>
  <c r="C31" i="15"/>
  <c r="E30" i="15"/>
  <c r="D30" i="15"/>
  <c r="C30" i="15"/>
  <c r="B30" i="15"/>
  <c r="F31" i="15"/>
  <c r="F32" i="15"/>
  <c r="F33" i="15"/>
  <c r="F34" i="15"/>
  <c r="F30" i="15"/>
  <c r="E23" i="15"/>
  <c r="E22" i="15"/>
  <c r="D22" i="15"/>
  <c r="E21" i="15"/>
  <c r="D21" i="15"/>
  <c r="C21" i="15"/>
  <c r="E20" i="15"/>
  <c r="D20" i="15"/>
  <c r="C20" i="15"/>
  <c r="B20" i="15"/>
  <c r="F21" i="15"/>
  <c r="F22" i="15"/>
  <c r="F23" i="15"/>
  <c r="F24" i="15"/>
  <c r="F20" i="15"/>
  <c r="E13" i="15"/>
  <c r="E12" i="15"/>
  <c r="D12" i="15"/>
  <c r="E11" i="15"/>
  <c r="D11" i="15"/>
  <c r="C11" i="15"/>
  <c r="E10" i="15"/>
  <c r="D10" i="15"/>
  <c r="C10" i="15"/>
  <c r="B10" i="15"/>
  <c r="F12" i="15"/>
  <c r="F13" i="15"/>
  <c r="F14" i="15"/>
  <c r="F11" i="15"/>
  <c r="F10" i="15"/>
  <c r="G12" i="35"/>
  <c r="H11" i="35"/>
  <c r="G11" i="35"/>
  <c r="H10" i="35"/>
  <c r="G10" i="35"/>
  <c r="H9" i="35"/>
  <c r="G9" i="35"/>
  <c r="G12" i="34"/>
  <c r="H11" i="34"/>
  <c r="G11" i="34"/>
  <c r="H10" i="34"/>
  <c r="G10" i="34"/>
  <c r="H9" i="34"/>
  <c r="G9" i="34"/>
  <c r="G12" i="31"/>
  <c r="H11" i="31"/>
  <c r="G11" i="31"/>
  <c r="H10" i="31"/>
  <c r="G10" i="31"/>
  <c r="H9" i="31"/>
  <c r="G9" i="31"/>
  <c r="G12" i="29"/>
  <c r="H11" i="29"/>
  <c r="G11" i="29"/>
  <c r="H10" i="29"/>
  <c r="G10" i="29"/>
  <c r="H9" i="29"/>
  <c r="G9" i="29"/>
  <c r="G12" i="26"/>
  <c r="H11" i="26"/>
  <c r="G11" i="26"/>
  <c r="H10" i="26"/>
  <c r="G10" i="26"/>
  <c r="H9" i="26"/>
  <c r="G9" i="26"/>
  <c r="G12" i="25"/>
  <c r="H11" i="25"/>
  <c r="G11" i="25"/>
  <c r="H10" i="25"/>
  <c r="G10" i="25"/>
  <c r="H9" i="25"/>
  <c r="G9" i="25"/>
  <c r="G11" i="7" l="1"/>
  <c r="G19" i="7" s="1"/>
  <c r="I12" i="31"/>
  <c r="J12" i="31" s="1"/>
  <c r="I12" i="21"/>
  <c r="I12" i="34"/>
  <c r="J12" i="34" s="1"/>
  <c r="I12" i="29"/>
  <c r="J12" i="29" s="1"/>
  <c r="I12" i="26"/>
  <c r="J12" i="26" s="1"/>
  <c r="I12" i="25"/>
  <c r="J12" i="25" s="1"/>
  <c r="I12" i="35"/>
  <c r="J12" i="35" s="1"/>
  <c r="C36" i="8"/>
  <c r="F16" i="7"/>
  <c r="F18" i="7" s="1"/>
  <c r="J12" i="21"/>
  <c r="F11" i="6"/>
  <c r="F27" i="6" s="1"/>
  <c r="F36" i="6" s="1"/>
  <c r="G10" i="21"/>
  <c r="G14" i="25"/>
  <c r="H14" i="34"/>
  <c r="H10" i="21"/>
  <c r="G14" i="29"/>
  <c r="H11" i="21"/>
  <c r="H14" i="29"/>
  <c r="H14" i="31"/>
  <c r="G36" i="6"/>
  <c r="H14" i="25"/>
  <c r="G14" i="35"/>
  <c r="H14" i="26"/>
  <c r="G14" i="31"/>
  <c r="G9" i="21"/>
  <c r="G14" i="26"/>
  <c r="G14" i="34"/>
  <c r="H14" i="35"/>
  <c r="G12" i="21"/>
  <c r="G11" i="21"/>
  <c r="H9" i="21"/>
  <c r="A3" i="35"/>
  <c r="A1" i="35"/>
  <c r="A3" i="34"/>
  <c r="A2" i="34"/>
  <c r="A1" i="34"/>
  <c r="A3" i="31"/>
  <c r="A2" i="31"/>
  <c r="A1" i="31"/>
  <c r="A3" i="29"/>
  <c r="A2" i="29"/>
  <c r="A1" i="29"/>
  <c r="A3" i="26"/>
  <c r="A2" i="26"/>
  <c r="A1" i="26"/>
  <c r="A3" i="25"/>
  <c r="A2" i="25"/>
  <c r="A1" i="25"/>
  <c r="A2" i="21"/>
  <c r="A3" i="21"/>
  <c r="G24" i="7" l="1"/>
  <c r="G27" i="7" s="1"/>
  <c r="G33" i="7" s="1"/>
  <c r="G46" i="7" s="1"/>
  <c r="F32" i="7" s="1"/>
  <c r="C18" i="33" s="1"/>
  <c r="H14" i="21"/>
  <c r="G14" i="21"/>
  <c r="A3" i="11"/>
  <c r="A2" i="11"/>
  <c r="A1" i="11"/>
  <c r="A3" i="32" l="1"/>
  <c r="A1" i="32"/>
  <c r="A1" i="16"/>
  <c r="F33" i="13" l="1"/>
  <c r="C33" i="33" s="1"/>
  <c r="F34" i="13"/>
  <c r="C34" i="33" s="1"/>
  <c r="F35" i="13"/>
  <c r="C35" i="33" s="1"/>
  <c r="F36" i="13"/>
  <c r="C36" i="33" s="1"/>
  <c r="F37" i="13"/>
  <c r="C37" i="33" s="1"/>
  <c r="F32" i="13"/>
  <c r="C32" i="33" s="1"/>
  <c r="A2" i="13"/>
  <c r="A3" i="13"/>
  <c r="A1" i="13"/>
  <c r="F16" i="13"/>
  <c r="F17" i="13"/>
  <c r="F18" i="13"/>
  <c r="F19" i="13"/>
  <c r="F20" i="13"/>
  <c r="F15" i="13"/>
  <c r="C20" i="33" s="1"/>
  <c r="B21" i="13"/>
  <c r="C5" i="33" s="1"/>
  <c r="C21" i="13"/>
  <c r="D21" i="13"/>
  <c r="E21" i="13"/>
  <c r="E38" i="13"/>
  <c r="D38" i="13"/>
  <c r="C38" i="13"/>
  <c r="B38" i="13"/>
  <c r="C6" i="33" l="1"/>
  <c r="C22" i="33"/>
  <c r="C21" i="33"/>
  <c r="C25" i="33"/>
  <c r="C23" i="33"/>
  <c r="C7" i="33"/>
  <c r="C24" i="33"/>
  <c r="C26" i="33"/>
  <c r="C28" i="33"/>
  <c r="C29" i="33"/>
  <c r="C31" i="33"/>
  <c r="C27" i="33"/>
  <c r="C30" i="33"/>
  <c r="F21" i="13"/>
  <c r="F38" i="13"/>
  <c r="A1" i="21" l="1"/>
  <c r="A3" i="20"/>
  <c r="A2" i="20"/>
  <c r="A1" i="20"/>
  <c r="A3" i="19"/>
  <c r="A2" i="19"/>
  <c r="A1" i="19"/>
  <c r="A3" i="18"/>
  <c r="A2" i="18"/>
  <c r="A1" i="18"/>
  <c r="A3" i="24"/>
  <c r="A2" i="24"/>
  <c r="A1" i="24"/>
  <c r="A3" i="23"/>
  <c r="A2" i="23"/>
  <c r="A1" i="23"/>
  <c r="A3" i="17"/>
  <c r="A2" i="17"/>
  <c r="A1" i="17"/>
  <c r="A3" i="15"/>
  <c r="A2" i="15"/>
  <c r="A1" i="15"/>
  <c r="A3" i="14"/>
  <c r="A2" i="14"/>
  <c r="A3" i="16"/>
  <c r="A2" i="16"/>
  <c r="A1" i="12"/>
  <c r="A2" i="12"/>
  <c r="A3" i="12"/>
  <c r="A3" i="2"/>
  <c r="A2" i="2"/>
  <c r="A1" i="2"/>
  <c r="J14" i="11"/>
  <c r="M14" i="11" s="1"/>
  <c r="J15" i="11"/>
  <c r="M15" i="11" s="1"/>
  <c r="J16" i="11"/>
  <c r="M16" i="11" s="1"/>
  <c r="J17" i="11"/>
  <c r="M17" i="11" s="1"/>
  <c r="J18" i="11"/>
  <c r="M18" i="11" s="1"/>
  <c r="J19" i="11"/>
  <c r="M19" i="11" s="1"/>
  <c r="J13" i="11"/>
  <c r="J32" i="11" l="1"/>
  <c r="F7" i="7" s="1"/>
  <c r="M13" i="11"/>
  <c r="M32" i="11" s="1"/>
  <c r="A3" i="7"/>
  <c r="A2" i="7"/>
  <c r="A1" i="7"/>
  <c r="A3" i="6"/>
  <c r="A2" i="6"/>
  <c r="A1" i="6"/>
  <c r="J9" i="21" l="1"/>
  <c r="I13" i="34"/>
  <c r="J13" i="34" s="1"/>
  <c r="I13" i="29"/>
  <c r="J13" i="29" s="1"/>
  <c r="I13" i="25"/>
  <c r="J13" i="25" s="1"/>
  <c r="I13" i="21"/>
  <c r="J13" i="21" s="1"/>
  <c r="I13" i="35"/>
  <c r="J13" i="35" s="1"/>
  <c r="I13" i="31"/>
  <c r="J13" i="31" s="1"/>
  <c r="I13" i="26"/>
  <c r="J13" i="26" s="1"/>
  <c r="I31" i="14"/>
  <c r="I32" i="14"/>
  <c r="I30" i="14"/>
  <c r="I28" i="14"/>
  <c r="I27" i="14"/>
  <c r="I29" i="14"/>
  <c r="I33" i="14"/>
  <c r="I17" i="14"/>
  <c r="I13" i="14"/>
  <c r="I16" i="14"/>
  <c r="I12" i="14"/>
  <c r="I15" i="14"/>
  <c r="I14" i="14"/>
  <c r="I18" i="14"/>
  <c r="F9" i="7"/>
  <c r="C14" i="33"/>
  <c r="A3" i="8"/>
  <c r="A2" i="8"/>
  <c r="A1" i="8"/>
  <c r="F11" i="7" l="1"/>
  <c r="F19" i="7" s="1"/>
  <c r="C38" i="33"/>
  <c r="A3" i="9"/>
  <c r="A2" i="9"/>
  <c r="A1" i="9"/>
  <c r="G18" i="9"/>
  <c r="G34" i="9" s="1"/>
  <c r="F18" i="9"/>
  <c r="F34" i="9" s="1"/>
  <c r="C4" i="33" s="1"/>
  <c r="F24" i="7" l="1"/>
  <c r="F27" i="7" s="1"/>
  <c r="F33" i="7" s="1"/>
  <c r="F46" i="7" s="1"/>
  <c r="C11" i="33" s="1"/>
  <c r="C17" i="33" l="1"/>
</calcChain>
</file>

<file path=xl/sharedStrings.xml><?xml version="1.0" encoding="utf-8"?>
<sst xmlns="http://schemas.openxmlformats.org/spreadsheetml/2006/main" count="783" uniqueCount="443">
  <si>
    <t xml:space="preserve"> MONTANA</t>
  </si>
  <si>
    <t>CAPTIVE INSURANCE COMPANY</t>
  </si>
  <si>
    <t>ANNUAL REPORT</t>
  </si>
  <si>
    <t>(Name of Captive Insurer)</t>
  </si>
  <si>
    <t>(For Period Ending)</t>
  </si>
  <si>
    <t xml:space="preserve">                       Not to be used for Captive Risk Retention Groups.</t>
  </si>
  <si>
    <t xml:space="preserve">6.6.6810 ARM – Examined by CPA in accordance with GAAP. </t>
  </si>
  <si>
    <t>Table of Contents</t>
  </si>
  <si>
    <t>Balance Sheet (Assets)</t>
  </si>
  <si>
    <t>Balance Sheet (Liability, Capital and Surplus)</t>
  </si>
  <si>
    <t>Statement of Income, Capital and Surplus Account</t>
  </si>
  <si>
    <t>Exhibit of Expenses</t>
  </si>
  <si>
    <t>Questionnaire</t>
  </si>
  <si>
    <t>Premium Schedule</t>
  </si>
  <si>
    <t>Reinsurance Ceded</t>
  </si>
  <si>
    <t>Reinsurance Assumed</t>
  </si>
  <si>
    <t>Unpaid Losses &amp; LAE</t>
  </si>
  <si>
    <t>Losses &amp; LAE Paid and Incurred</t>
  </si>
  <si>
    <t>Automobile Liability Loss Development</t>
  </si>
  <si>
    <t>General &amp; Product Liability Loss Development</t>
  </si>
  <si>
    <t>Professional Liabilities Loss Development</t>
  </si>
  <si>
    <t>Other Liability Loss Development</t>
  </si>
  <si>
    <t>Excess Workers’ Compensation Loss Development</t>
  </si>
  <si>
    <t>All Other Lines Loss Development</t>
  </si>
  <si>
    <t>Investment Schedule</t>
  </si>
  <si>
    <t>Check List</t>
  </si>
  <si>
    <t>6a</t>
  </si>
  <si>
    <t>6b</t>
  </si>
  <si>
    <t>Questionnaire (Continued)</t>
  </si>
  <si>
    <t>MONTANA CAPTIVE INSURANCE COMPANY ANNUAL REPORT</t>
  </si>
  <si>
    <t xml:space="preserve">Organized under the laws of the state of </t>
  </si>
  <si>
    <t>Incorporated (Date)</t>
  </si>
  <si>
    <t>Commenced Business (Date)</t>
  </si>
  <si>
    <t>Montana Home Office Address</t>
  </si>
  <si>
    <t>Main Administrative Office or Business Office Address</t>
  </si>
  <si>
    <t>Mailing Address</t>
  </si>
  <si>
    <t>Contact Person, Phone Number &amp; Address*</t>
  </si>
  <si>
    <t>OFFICERS**</t>
  </si>
  <si>
    <t>DIRECTORS**</t>
  </si>
  <si>
    <t>*   Or corresponding person having charge of the accounts of the insurer.</t>
  </si>
  <si>
    <t>** Show full name and indicate by number sign (#) those officers and directors who did not occupy the indicated position in the previous annual statement.  If new, complete Biographical Affidavit.</t>
  </si>
  <si>
    <t>INSERT COMPANY NAME</t>
  </si>
  <si>
    <t>President</t>
  </si>
  <si>
    <t xml:space="preserve">Secretary </t>
  </si>
  <si>
    <t xml:space="preserve">Treasurer </t>
  </si>
  <si>
    <t xml:space="preserve">Vice President </t>
  </si>
  <si>
    <t>Signature of Notary  ________________________________</t>
  </si>
  <si>
    <t>Notary Public for the state of _________________________</t>
  </si>
  <si>
    <t>Residing at________________________________________</t>
  </si>
  <si>
    <t>My Commission Expires______________________________</t>
  </si>
  <si>
    <t>BALANCE SHEET</t>
  </si>
  <si>
    <t>ASSETS</t>
  </si>
  <si>
    <t xml:space="preserve"> </t>
  </si>
  <si>
    <t xml:space="preserve">     a)</t>
  </si>
  <si>
    <t xml:space="preserve">     b)</t>
  </si>
  <si>
    <t xml:space="preserve"> 7. Investment Income Due and Accrued</t>
  </si>
  <si>
    <t xml:space="preserve"> 8. Accounts and Premiums Receivable</t>
  </si>
  <si>
    <t xml:space="preserve"> 9. Investments In and Advances to Affiliates</t>
  </si>
  <si>
    <t xml:space="preserve">     c)</t>
  </si>
  <si>
    <r>
      <t xml:space="preserve"> 6. Subtotal, Cash and Invested Assets </t>
    </r>
    <r>
      <rPr>
        <i/>
        <sz val="10"/>
        <rFont val="Tahoma"/>
        <family val="2"/>
      </rPr>
      <t>(lines 1 to 5)</t>
    </r>
  </si>
  <si>
    <t xml:space="preserve"> 1. *Bonds</t>
  </si>
  <si>
    <t xml:space="preserve"> 2. *Stocks</t>
  </si>
  <si>
    <t xml:space="preserve"> 3. *Cash</t>
  </si>
  <si>
    <t xml:space="preserve"> 4. *Savings and Certificate of Deposit</t>
  </si>
  <si>
    <t xml:space="preserve"> 5. *Other Invested Assets</t>
  </si>
  <si>
    <t>10. Reinsurance Recoverable on Unpaid Losses &amp; LAE</t>
  </si>
  <si>
    <t>11. Reinsurance Recoverable on Paid Losses &amp; LAE</t>
  </si>
  <si>
    <t>12. Funds Held By Ceding Companies</t>
  </si>
  <si>
    <t>13. Prepaid Reinsurance Premiums</t>
  </si>
  <si>
    <t>15. Letters of Credit</t>
  </si>
  <si>
    <t>14. Deposits With Reinsurer</t>
  </si>
  <si>
    <t>16. Other Assets</t>
  </si>
  <si>
    <t xml:space="preserve">     a)  </t>
  </si>
  <si>
    <t xml:space="preserve">     b)  </t>
  </si>
  <si>
    <t xml:space="preserve">   Actuarial fees</t>
  </si>
  <si>
    <t xml:space="preserve">   Agent commissions</t>
  </si>
  <si>
    <t xml:space="preserve">   Audit, tax and accounting fees</t>
  </si>
  <si>
    <t xml:space="preserve">   Bank service charges</t>
  </si>
  <si>
    <t xml:space="preserve">  Captive management services</t>
  </si>
  <si>
    <t xml:space="preserve">  Ceding commissions</t>
  </si>
  <si>
    <t xml:space="preserve">  Claims management services</t>
  </si>
  <si>
    <t xml:space="preserve">  Director fees</t>
  </si>
  <si>
    <t xml:space="preserve">  Dues and subscriptions</t>
  </si>
  <si>
    <t xml:space="preserve"> Insurance expenses    </t>
  </si>
  <si>
    <t xml:space="preserve"> Legal fees</t>
  </si>
  <si>
    <t xml:space="preserve"> Marketing expenses</t>
  </si>
  <si>
    <t xml:space="preserve"> Meetings and seminars</t>
  </si>
  <si>
    <t xml:space="preserve"> Office supplies </t>
  </si>
  <si>
    <t xml:space="preserve"> Other professional fees</t>
  </si>
  <si>
    <t xml:space="preserve"> Rent and rent related items</t>
  </si>
  <si>
    <t xml:space="preserve"> Salaries</t>
  </si>
  <si>
    <t xml:space="preserve"> Taxes, licenses and fees</t>
  </si>
  <si>
    <t xml:space="preserve"> Travel and travel related items</t>
  </si>
  <si>
    <t xml:space="preserve"> Write-ins for miscellaneous expenses</t>
  </si>
  <si>
    <t>Year Ending:</t>
  </si>
  <si>
    <t xml:space="preserve"> Change in deferred acquisition costs</t>
  </si>
  <si>
    <t xml:space="preserve"> Total Expenses Incurred (lines 1 through 21)</t>
  </si>
  <si>
    <t xml:space="preserve"> Less unpaid expenses – current year (page 3 lines 21 and 22)</t>
  </si>
  <si>
    <t xml:space="preserve"> Plus unpaid expenses – prior year (page 3 lines 21 and 22)</t>
  </si>
  <si>
    <t xml:space="preserve"> Net Expenses Paid (line 22 minus line 23 plus line 24)</t>
  </si>
  <si>
    <t>Class</t>
  </si>
  <si>
    <t>Number Shares Authorized</t>
  </si>
  <si>
    <t>Number Shares Outstanding</t>
  </si>
  <si>
    <t>Par Value</t>
  </si>
  <si>
    <t>Preferred</t>
  </si>
  <si>
    <t>Common</t>
  </si>
  <si>
    <t xml:space="preserve">Name and address of approved manager (including firm name) </t>
  </si>
  <si>
    <t xml:space="preserve">Name and address of approved actuary (including firm name) </t>
  </si>
  <si>
    <t xml:space="preserve">Name and address of approved independent CPA (including firm name) </t>
  </si>
  <si>
    <t>Aggregate</t>
  </si>
  <si>
    <t xml:space="preserve">If yes, by what amount?  </t>
  </si>
  <si>
    <t>Have all assets been valued in accordance with GAAP or SAP as applicable?</t>
  </si>
  <si>
    <t>If no, please explain.</t>
  </si>
  <si>
    <t xml:space="preserve">Have losses been discounted? </t>
  </si>
  <si>
    <t xml:space="preserve">If yes, what interest rate was used? </t>
  </si>
  <si>
    <t xml:space="preserve">What was the total amount of the discount? </t>
  </si>
  <si>
    <t xml:space="preserve">Have all transactions of the captive of which notice was received at the home office on or before the close of </t>
  </si>
  <si>
    <t xml:space="preserve">business on the date shown been truthfully and accurately entered on its books? </t>
  </si>
  <si>
    <t xml:space="preserve">Has the company adopted a yearly conflict of interest procedure for officers, directors, and key employees </t>
  </si>
  <si>
    <t xml:space="preserve">Has any change been made during the year of this statement in the Articles of Incorporation, by-laws </t>
  </si>
  <si>
    <t>or articles of association?</t>
  </si>
  <si>
    <t>as required by ARM 6.6.6808?</t>
  </si>
  <si>
    <t xml:space="preserve">           Per occurrence</t>
  </si>
  <si>
    <t xml:space="preserve">Has the “net” aggregate increased over last years? </t>
  </si>
  <si>
    <t>17. Losses</t>
  </si>
  <si>
    <t>18. Loss Adjustment Expenses</t>
  </si>
  <si>
    <t>19. Reinsurance Payable on Paid Losses &amp; LAE</t>
  </si>
  <si>
    <t>20. Deposits Held Pursuant to Insurance Contracts</t>
  </si>
  <si>
    <t>21. Commissions, Expenses and Fees</t>
  </si>
  <si>
    <t>22. Taxes Payable</t>
  </si>
  <si>
    <t>23. Unearned Premium</t>
  </si>
  <si>
    <t>24.  Reinsurance Balance Payable</t>
  </si>
  <si>
    <t>25. Loans and Notes Payable</t>
  </si>
  <si>
    <t>26. Amounts Due to Affiliates</t>
  </si>
  <si>
    <t>27. Funds Held Under Reinsurance Contracts</t>
  </si>
  <si>
    <t>28. Dividends Payable</t>
  </si>
  <si>
    <t>29. Other Liabilities</t>
  </si>
  <si>
    <t xml:space="preserve">       a)</t>
  </si>
  <si>
    <t xml:space="preserve">       b)</t>
  </si>
  <si>
    <t xml:space="preserve">       c)</t>
  </si>
  <si>
    <r>
      <t xml:space="preserve">30.  </t>
    </r>
    <r>
      <rPr>
        <b/>
        <sz val="10"/>
        <rFont val="Tahoma"/>
        <family val="2"/>
      </rPr>
      <t>Total Liabilities</t>
    </r>
  </si>
  <si>
    <t>31.  Capital and Surplus:</t>
  </si>
  <si>
    <t xml:space="preserve">       a) Paid in Capital (Par Value)_________________</t>
  </si>
  <si>
    <t xml:space="preserve">       b) Contributed Surplus______________________</t>
  </si>
  <si>
    <t xml:space="preserve">       c) Unrealized Gain (Loss) on Investments_______</t>
  </si>
  <si>
    <t xml:space="preserve">       d)_______________________________________</t>
  </si>
  <si>
    <t>32. Surplus (Accumulated Earnings)</t>
  </si>
  <si>
    <r>
      <t xml:space="preserve">33.  </t>
    </r>
    <r>
      <rPr>
        <b/>
        <sz val="10"/>
        <rFont val="Tahoma"/>
        <family val="2"/>
      </rPr>
      <t>Total Capital and Surplus</t>
    </r>
  </si>
  <si>
    <r>
      <t xml:space="preserve">34. </t>
    </r>
    <r>
      <rPr>
        <b/>
        <sz val="10"/>
        <rFont val="Tahoma"/>
        <family val="2"/>
      </rPr>
      <t>Total</t>
    </r>
  </si>
  <si>
    <t>LIABILITIES, CAPITAL AND SURPLUS</t>
  </si>
  <si>
    <t>CAPITAL AND SURPLUS ACCOUNTS</t>
  </si>
  <si>
    <t>STATEMENT OF INCOME</t>
  </si>
  <si>
    <t>20. Capital &amp; Surplus, end of previous year</t>
  </si>
  <si>
    <t>21. Net Income</t>
  </si>
  <si>
    <t>23. Capital Changes:</t>
  </si>
  <si>
    <t xml:space="preserve">     a) Paid in</t>
  </si>
  <si>
    <t xml:space="preserve">     c) Transferred to Surplus</t>
  </si>
  <si>
    <t>24. Surplus Adjustments:</t>
  </si>
  <si>
    <t xml:space="preserve">     c) Transferred from Surplus</t>
  </si>
  <si>
    <t>26. Other:</t>
  </si>
  <si>
    <r>
      <t xml:space="preserve">17. Total Assets </t>
    </r>
    <r>
      <rPr>
        <b/>
        <i/>
        <sz val="10"/>
        <rFont val="Tahoma"/>
        <family val="2"/>
      </rPr>
      <t>(lines 6 to 16)</t>
    </r>
  </si>
  <si>
    <r>
      <t xml:space="preserve">     b) Transferred from Surplus</t>
    </r>
    <r>
      <rPr>
        <i/>
        <sz val="9"/>
        <rFont val="Tahoma"/>
        <family val="2"/>
      </rPr>
      <t xml:space="preserve"> (Stock Dividend)</t>
    </r>
  </si>
  <si>
    <r>
      <t xml:space="preserve">     b) Transferred to Capital </t>
    </r>
    <r>
      <rPr>
        <i/>
        <sz val="9"/>
        <rFont val="Tahoma"/>
        <family val="2"/>
      </rPr>
      <t>(Stock Dividend)</t>
    </r>
  </si>
  <si>
    <r>
      <t>25. Dividends</t>
    </r>
    <r>
      <rPr>
        <i/>
        <sz val="9"/>
        <rFont val="Tahoma"/>
        <family val="2"/>
      </rPr>
      <t xml:space="preserve"> to Stockholders</t>
    </r>
  </si>
  <si>
    <t xml:space="preserve"> 2. Net (Increase) Decrease In Unearned Premiums</t>
  </si>
  <si>
    <t xml:space="preserve"> 4. Other Insurance Income</t>
  </si>
  <si>
    <t>Underwriting Income:</t>
  </si>
  <si>
    <t xml:space="preserve"> 3. Net Premiums Earned (lines 1 and 2)</t>
  </si>
  <si>
    <t>Underwriting Expenses:</t>
  </si>
  <si>
    <t xml:space="preserve"> 6. Net Losses Incurred</t>
  </si>
  <si>
    <t xml:space="preserve"> 7. Net Loss Adjustment Expenses Incurred</t>
  </si>
  <si>
    <t xml:space="preserve"> 8. Commisions and Brokerage</t>
  </si>
  <si>
    <r>
      <t xml:space="preserve">11.  Total Underwriting Expenses </t>
    </r>
    <r>
      <rPr>
        <sz val="10"/>
        <rFont val="Tahoma"/>
        <family val="2"/>
      </rPr>
      <t>(lines 6 through 10)</t>
    </r>
  </si>
  <si>
    <r>
      <t xml:space="preserve"> 5.  </t>
    </r>
    <r>
      <rPr>
        <b/>
        <sz val="10"/>
        <rFont val="Tahoma"/>
        <family val="2"/>
      </rPr>
      <t>Total Income</t>
    </r>
    <r>
      <rPr>
        <sz val="10"/>
        <rFont val="Tahoma"/>
        <family val="2"/>
      </rPr>
      <t>(lines 3 and 4)</t>
    </r>
  </si>
  <si>
    <r>
      <t xml:space="preserve">12.  Underwriting Profit (Loss) </t>
    </r>
    <r>
      <rPr>
        <sz val="10"/>
        <rFont val="Tahoma"/>
        <family val="2"/>
      </rPr>
      <t>(line 5 minus line 11)</t>
    </r>
  </si>
  <si>
    <t>13. Investment Income - Net</t>
  </si>
  <si>
    <t>14. Other Income</t>
  </si>
  <si>
    <t>15. Other Expenses</t>
  </si>
  <si>
    <t>17. Dividends to Policyholders</t>
  </si>
  <si>
    <t>18. Taxes</t>
  </si>
  <si>
    <r>
      <t xml:space="preserve">19.  Net Income </t>
    </r>
    <r>
      <rPr>
        <sz val="10"/>
        <rFont val="Tahoma"/>
        <family val="2"/>
      </rPr>
      <t>(line 16 minus lines 17 and 18)</t>
    </r>
  </si>
  <si>
    <t>PREMIUM SCHEDULE</t>
  </si>
  <si>
    <t>LINES OF BUSINESS</t>
  </si>
  <si>
    <t xml:space="preserve">Affiliated </t>
  </si>
  <si>
    <t>Unaffiliated</t>
  </si>
  <si>
    <t>Affiliated</t>
  </si>
  <si>
    <t>1.  Automobile Liability</t>
  </si>
  <si>
    <t>2.  General &amp; Product Liability</t>
  </si>
  <si>
    <t>3.  Professional Liability</t>
  </si>
  <si>
    <t>4.  Other Liablility</t>
  </si>
  <si>
    <t>TOTAL</t>
  </si>
  <si>
    <t>5. Excess Workers' Compensation</t>
  </si>
  <si>
    <t>Describe below the other lines of business included in line 6:</t>
  </si>
  <si>
    <t>6. All Other Lines</t>
  </si>
  <si>
    <t>(p.4, line 1)</t>
  </si>
  <si>
    <t>EXHIBIT OF EXPENSES</t>
  </si>
  <si>
    <t>Questionnaire (continued)</t>
  </si>
  <si>
    <t>If yes, attach a description of the transactions as a supplement to this filing.</t>
  </si>
  <si>
    <t>_______________________________________________________________________________</t>
  </si>
  <si>
    <t>If yes, why? ____________________________________________________________________</t>
  </si>
  <si>
    <t>Provider</t>
  </si>
  <si>
    <t>___________________________________________________________________</t>
  </si>
  <si>
    <t>Function(s)</t>
  </si>
  <si>
    <t xml:space="preserve"> Has the company entered into any financial insurance or financial reinsurance contracts? ______</t>
  </si>
  <si>
    <t>Does the company issue assessable policies? __________________________________________</t>
  </si>
  <si>
    <t>Has the company changed its auditors or actuaries from the previous years? ________________</t>
  </si>
  <si>
    <t xml:space="preserve">Where there any outstanding surplus notes during the year? __________.  </t>
  </si>
  <si>
    <t>If yes, the amount of accrued interest not recorded on the balance sheet is _______________.</t>
  </si>
  <si>
    <t>Were any of the assets of the company pledged as collateral at any time during the year?</t>
  </si>
  <si>
    <t>(Ignore assets pledged as security for ceding  insurers) _________________________________________</t>
  </si>
  <si>
    <t xml:space="preserve">What other services does the approved independent CPA firm provide to the Captive or Parent Corporation. </t>
  </si>
  <si>
    <t>____________________________________________________________________</t>
  </si>
  <si>
    <t>the monthly or quarterly reserves of the Captive? _______________________________</t>
  </si>
  <si>
    <t>Name, State and NAIC# of Reinsurer*</t>
  </si>
  <si>
    <t>Reinsurance Recoverable on Paid &amp; Unpaid Losses &amp; LAE</t>
  </si>
  <si>
    <t>Premium Ceded</t>
  </si>
  <si>
    <t>Affiliates:</t>
  </si>
  <si>
    <t>Non-Affiliates:</t>
  </si>
  <si>
    <t>Total</t>
  </si>
  <si>
    <t>*Authorized companies or unauthorized companies with the Commissioner’s prior approval.</t>
  </si>
  <si>
    <t>Prepaid Reinsurance</t>
  </si>
  <si>
    <t>Amount of Security</t>
  </si>
  <si>
    <t>• Letter of Credit (b)</t>
  </si>
  <si>
    <t>•Trust (c)</t>
  </si>
  <si>
    <t>• Funds Withheld Trust (a)</t>
  </si>
  <si>
    <t>REINSURANCE CEDED</t>
  </si>
  <si>
    <t>REINSURANCE ASSUMED</t>
  </si>
  <si>
    <t>Name, State and NAIC# of Reinsured</t>
  </si>
  <si>
    <t>Reinsurance Payable on Paid &amp; Unpaid Losses &amp; LAE</t>
  </si>
  <si>
    <t>Premium Assumed</t>
  </si>
  <si>
    <t>Unearned Premiums</t>
  </si>
  <si>
    <t>8a</t>
  </si>
  <si>
    <t>8b</t>
  </si>
  <si>
    <t>12b</t>
  </si>
  <si>
    <t xml:space="preserve"> 1. Net Premiums Written (page 7, column 4)</t>
  </si>
  <si>
    <t xml:space="preserve"> 9.  Underwriting Expenses (page 5, line 22)</t>
  </si>
  <si>
    <t>27. Capital &amp; Surplus, end of current year (page 3 BS-L,C,S, line 33)</t>
  </si>
  <si>
    <t>(Pg. 7, Col. 2)</t>
  </si>
  <si>
    <t xml:space="preserve">(Pg. 7,C.3)   </t>
  </si>
  <si>
    <t>Summary –Net Loss and LAE- All Lines of Business</t>
  </si>
  <si>
    <t>11a</t>
  </si>
  <si>
    <t>11b</t>
  </si>
  <si>
    <t>11c</t>
  </si>
  <si>
    <t>11d</t>
  </si>
  <si>
    <t xml:space="preserve">Automobile Liability Net Losses &amp; LAE </t>
  </si>
  <si>
    <t>General &amp; Product Liability Net Losses &amp; LAE</t>
  </si>
  <si>
    <t xml:space="preserve">Professional Liabilities Net Losses &amp; LAE </t>
  </si>
  <si>
    <t xml:space="preserve">Other Liability Net Losses &amp; LAE </t>
  </si>
  <si>
    <t xml:space="preserve">Excess Workers’ Compensation Net Losses &amp; LAE </t>
  </si>
  <si>
    <t xml:space="preserve">All Other Lines Net Losses &amp; LAE </t>
  </si>
  <si>
    <t>11e</t>
  </si>
  <si>
    <t>11f</t>
  </si>
  <si>
    <t xml:space="preserve">12a </t>
  </si>
  <si>
    <t>Summary- Loss Development- All Lines of Business</t>
  </si>
  <si>
    <t xml:space="preserve">12c </t>
  </si>
  <si>
    <t xml:space="preserve">12d </t>
  </si>
  <si>
    <t xml:space="preserve">12e </t>
  </si>
  <si>
    <t xml:space="preserve">12f </t>
  </si>
  <si>
    <t>UNPAID LOSSES &amp; LAE</t>
  </si>
  <si>
    <t>UNPAID LOSSES</t>
  </si>
  <si>
    <t xml:space="preserve"> 1. Automobile Liability</t>
  </si>
  <si>
    <t xml:space="preserve"> 2. General &amp; Product Liability</t>
  </si>
  <si>
    <t xml:space="preserve"> 3. Professional Liability</t>
  </si>
  <si>
    <t xml:space="preserve"> 4. Other Liability</t>
  </si>
  <si>
    <t>TOTALS</t>
  </si>
  <si>
    <t>UNPAID LAE</t>
  </si>
  <si>
    <t xml:space="preserve"> 5. Excess Workers' Compensation</t>
  </si>
  <si>
    <t xml:space="preserve"> 6. All Other Lines</t>
  </si>
  <si>
    <t>(col. 1 + 3 = p.3, line 17)</t>
  </si>
  <si>
    <t>(p.10, col. 5)</t>
  </si>
  <si>
    <t>PAID LOSSES AND LOSS ADJUSTMENT AT END OF YEAR</t>
  </si>
  <si>
    <t>CASE OUTSTANDING LOSSES AND LOSS ADJUSTMENT EXPENSES AT END OF YEAR</t>
  </si>
  <si>
    <t>IBNR LOSSES AND LOSS ADJUSTMENT EXPENSES AT END OF YEAR</t>
  </si>
  <si>
    <t>PAID LOSSES AND LOSS ADJUSTMENT EXPENSES AT END OF YEAR</t>
  </si>
  <si>
    <t>AUTOMOBILE LIABILITY NET LOSSES AND LOSS ADJUSTMENT EXPENSES</t>
  </si>
  <si>
    <t>GENERAL &amp; PRODUCT LIABILITY NET LOSSES AND LOSS ADJUSTMENT EXPENSES</t>
  </si>
  <si>
    <t>PROFESSIONAL LIABILITY NET LOSSES AND LOSS ADJUSTMENT EXPENSES</t>
  </si>
  <si>
    <t>OTHER LIABILITY NET LOSSES AND LOSS ADJUSTMENT EXPENSES</t>
  </si>
  <si>
    <t>EXCESS WORKERS' COMPENSATION NET LOSSES AND LOSS ADJUSTMENT EXPENSES</t>
  </si>
  <si>
    <t>LOSS DEVELOPMENT SUMMARY OF ALL LINES OF BUSINESS</t>
  </si>
  <si>
    <t>NET INCURRED LOSSES AND LOSS EXPENSES REPORTED AT END OF YEAR</t>
  </si>
  <si>
    <t>Net Premiums Earned</t>
  </si>
  <si>
    <t>%Current Year Losses Incurred to Premium Earned</t>
  </si>
  <si>
    <t>(11)</t>
  </si>
  <si>
    <t>(12)</t>
  </si>
  <si>
    <t>(13)</t>
  </si>
  <si>
    <t>ALL OTHER LINES LOSS DEVELOPMENT</t>
  </si>
  <si>
    <t>ALL OTHER LINES NET LOSSES AND LOSS ADJUSTMENT EXPENSES</t>
  </si>
  <si>
    <t>EXCESS WORKERS' COMPENSATION LOSS DEVELOPMENT</t>
  </si>
  <si>
    <t xml:space="preserve">AUTOMOBILE LIABILITY LOSS DEVELOPMENT </t>
  </si>
  <si>
    <t xml:space="preserve">GENERAL &amp; PRODUCT LIABILITY LOSS DEVELOPMENT </t>
  </si>
  <si>
    <t xml:space="preserve">PROFESSIONAL LIABILITY LOSS DEVELOPMENT </t>
  </si>
  <si>
    <t xml:space="preserve">OTHER LIABILITY LOSS DEVELOPMENT </t>
  </si>
  <si>
    <t>INVESTMENT SCHEDULE</t>
  </si>
  <si>
    <t>*Type</t>
  </si>
  <si>
    <t>Cusip #
(If Applicable)</t>
  </si>
  <si>
    <t>Issuer</t>
  </si>
  <si>
    <t>Location Held</t>
  </si>
  <si>
    <t>Cost</t>
  </si>
  <si>
    <t>Market Value</t>
  </si>
  <si>
    <t>Source of Valuation</t>
  </si>
  <si>
    <t>*Include ALL bank accounts.  All investments included as assets on lins 1-5, page 2, need to be individually listed on the schedule.</t>
  </si>
  <si>
    <t>NOTE:  The total of this schedule should match the sum of assets on lines 1-5, page 2.</t>
  </si>
  <si>
    <t>LINE OF BUSINESS</t>
  </si>
  <si>
    <t>*See page 13 for Investment Schedule</t>
  </si>
  <si>
    <t>(1)</t>
  </si>
  <si>
    <t>(2)</t>
  </si>
  <si>
    <t>(3)</t>
  </si>
  <si>
    <t>(4)</t>
  </si>
  <si>
    <t>(5)</t>
  </si>
  <si>
    <t>(6)</t>
  </si>
  <si>
    <t>(7)</t>
  </si>
  <si>
    <t>(8)</t>
  </si>
  <si>
    <t>(9)</t>
  </si>
  <si>
    <t>(10)</t>
  </si>
  <si>
    <t xml:space="preserve"> LOSSES AND LOSS ADJUSTMENT EXPENSES PAID AND INCURRED</t>
  </si>
  <si>
    <t>LOSSES</t>
  </si>
  <si>
    <t xml:space="preserve"> LOSS ADJUSTMENT EXPENSES</t>
  </si>
  <si>
    <t>(16)</t>
  </si>
  <si>
    <t>(15)</t>
  </si>
  <si>
    <t>(14)</t>
  </si>
  <si>
    <t>LAE PAID LESS SALVAGE</t>
  </si>
  <si>
    <t>LOSSES PAID LESS SALVAGE</t>
  </si>
  <si>
    <t>(pg 9, Col. 5)</t>
  </si>
  <si>
    <t>(pg 4, Line 6)</t>
  </si>
  <si>
    <t>(pg 9, Col. 10)</t>
  </si>
  <si>
    <t>(pg 4, Line 7)</t>
  </si>
  <si>
    <r>
      <t xml:space="preserve">(1)
</t>
    </r>
    <r>
      <rPr>
        <u/>
        <sz val="9"/>
        <rFont val="Tahoma"/>
        <family val="2"/>
      </rPr>
      <t>DIRECT BUSINESS</t>
    </r>
  </si>
  <si>
    <r>
      <t>(2)</t>
    </r>
    <r>
      <rPr>
        <u/>
        <sz val="9"/>
        <rFont val="Tahoma"/>
        <family val="2"/>
      </rPr>
      <t xml:space="preserve">
REINSURANCE
ASSUMED</t>
    </r>
  </si>
  <si>
    <r>
      <t xml:space="preserve">(3)
</t>
    </r>
    <r>
      <rPr>
        <u/>
        <sz val="9"/>
        <rFont val="Tahoma"/>
        <family val="2"/>
      </rPr>
      <t>REINSURANCE CEDED</t>
    </r>
  </si>
  <si>
    <r>
      <t xml:space="preserve">(4)
</t>
    </r>
    <r>
      <rPr>
        <u/>
        <sz val="9"/>
        <rFont val="Tahoma"/>
        <family val="2"/>
      </rPr>
      <t>NET 
PREMIUMS
WRITTEN
1+2-3</t>
    </r>
  </si>
  <si>
    <r>
      <t xml:space="preserve">(5)
</t>
    </r>
    <r>
      <rPr>
        <u/>
        <sz val="9"/>
        <rFont val="Tahoma"/>
        <family val="2"/>
      </rPr>
      <t>PRIOR YEAR NET
UNEARNED PREMIUM</t>
    </r>
  </si>
  <si>
    <r>
      <t>(6)</t>
    </r>
    <r>
      <rPr>
        <u/>
        <sz val="9"/>
        <rFont val="Tahoma"/>
        <family val="2"/>
      </rPr>
      <t xml:space="preserve">
CURRENT YEAR NET
UNEARNED PREMIUM</t>
    </r>
  </si>
  <si>
    <r>
      <t xml:space="preserve">(7)
</t>
    </r>
    <r>
      <rPr>
        <u/>
        <sz val="9"/>
        <rFont val="Tahoma"/>
        <family val="2"/>
      </rPr>
      <t>NET 
PREMIUMS
EARNED
4+5-6</t>
    </r>
  </si>
  <si>
    <r>
      <t xml:space="preserve">(1)
</t>
    </r>
    <r>
      <rPr>
        <u/>
        <sz val="10"/>
        <rFont val="Tahoma"/>
        <family val="2"/>
      </rPr>
      <t>CASE BASIS
DIRECT &amp; 
ASSUMED</t>
    </r>
  </si>
  <si>
    <r>
      <t xml:space="preserve">(2)
</t>
    </r>
    <r>
      <rPr>
        <u/>
        <sz val="10"/>
        <rFont val="Tahoma"/>
        <family val="2"/>
      </rPr>
      <t>CASE BASIS
REINSURANCE
CEDED</t>
    </r>
  </si>
  <si>
    <r>
      <t xml:space="preserve">(3)
</t>
    </r>
    <r>
      <rPr>
        <u/>
        <sz val="10"/>
        <rFont val="Tahoma"/>
        <family val="2"/>
      </rPr>
      <t>IBNR
DIRECT &amp; 
ASSUMED</t>
    </r>
  </si>
  <si>
    <r>
      <t xml:space="preserve">(4)
</t>
    </r>
    <r>
      <rPr>
        <u/>
        <sz val="10"/>
        <rFont val="Tahoma"/>
        <family val="2"/>
      </rPr>
      <t>IBNR
REINSURANCE
CEDED</t>
    </r>
  </si>
  <si>
    <r>
      <t xml:space="preserve">(5)
</t>
    </r>
    <r>
      <rPr>
        <u/>
        <sz val="10"/>
        <rFont val="Tahoma"/>
        <family val="2"/>
      </rPr>
      <t>NET LOSSES
UNPAID
1-2+3-4</t>
    </r>
  </si>
  <si>
    <r>
      <t xml:space="preserve">(6)
</t>
    </r>
    <r>
      <rPr>
        <u/>
        <sz val="10"/>
        <rFont val="Tahoma"/>
        <family val="2"/>
      </rPr>
      <t>CASE BASIS
DIRECT &amp; 
ASSUMED</t>
    </r>
  </si>
  <si>
    <r>
      <t xml:space="preserve">(7)
</t>
    </r>
    <r>
      <rPr>
        <u/>
        <sz val="10"/>
        <rFont val="Tahoma"/>
        <family val="2"/>
      </rPr>
      <t>CASE BASIS
REINSURANCE
CEDED</t>
    </r>
  </si>
  <si>
    <r>
      <t xml:space="preserve">(8)
</t>
    </r>
    <r>
      <rPr>
        <u/>
        <sz val="10"/>
        <rFont val="Tahoma"/>
        <family val="2"/>
      </rPr>
      <t>IBNR
DIRECT &amp; 
ASSUMED</t>
    </r>
  </si>
  <si>
    <r>
      <t xml:space="preserve">(9)
</t>
    </r>
    <r>
      <rPr>
        <u/>
        <sz val="10"/>
        <rFont val="Tahoma"/>
        <family val="2"/>
      </rPr>
      <t>IBNR
REINSURANCE
CEDED</t>
    </r>
  </si>
  <si>
    <r>
      <t xml:space="preserve">(10)
</t>
    </r>
    <r>
      <rPr>
        <u/>
        <sz val="10"/>
        <rFont val="Tahoma"/>
        <family val="2"/>
      </rPr>
      <t>NET LAE
UNPAID
6-7+8-9</t>
    </r>
  </si>
  <si>
    <t>NET INCURRED LOSSES AND LOSS EXPENSES REPORTED AT END OF YEAR*</t>
  </si>
  <si>
    <t>* Net of reinsurance recoverable</t>
  </si>
  <si>
    <t>1 Year Loss Development</t>
  </si>
  <si>
    <t>2 Year Loss Development</t>
  </si>
  <si>
    <t>Totals</t>
  </si>
  <si>
    <t>Current</t>
  </si>
  <si>
    <t>Prior</t>
  </si>
  <si>
    <t>Direct Business</t>
  </si>
  <si>
    <t>Reinsurance  Ceded</t>
  </si>
  <si>
    <t>Net Payments 1+2-3</t>
  </si>
  <si>
    <t>Net Losses Unpaid Current Year</t>
  </si>
  <si>
    <t>Net Losses Unpaid Prior Year</t>
  </si>
  <si>
    <t>Net LAE  Unpaid Current Year</t>
  </si>
  <si>
    <t>Net LAE  Unpaid Prior Year</t>
  </si>
  <si>
    <t>Net Losses Incurred
4+5-6</t>
  </si>
  <si>
    <t>Net LAE Incurred
12+13-14</t>
  </si>
  <si>
    <t>Net Payments 9+10-11</t>
  </si>
  <si>
    <t>(col. 6 + 8 = p.3, line 18)</t>
  </si>
  <si>
    <t>(col. 2 + 4 + 7 + 9 = p.2, line 10)</t>
  </si>
  <si>
    <t>(p. 10, col. 13)</t>
  </si>
  <si>
    <t>CHECK LIST</t>
  </si>
  <si>
    <t>(L=line, C=column)</t>
  </si>
  <si>
    <t>Difference</t>
  </si>
  <si>
    <t>(Pg2,L17 Assets) = (Pg3,L34 Liab., Capital &amp; Surplus Curr. Yr)</t>
  </si>
  <si>
    <t>(Pg3,L33 Capital &amp; Surplus) = (Pg4,L27 Capital &amp; Surp.)</t>
  </si>
  <si>
    <t>(Pg4,L19 Net Income) = (Pg4,L21 Net Income)</t>
  </si>
  <si>
    <t>(Pg4,L2,C1)Net Change in U/P)</t>
  </si>
  <si>
    <t>(Pg3,L17, Losses) = (Pg9,C1+C3 Unpaid Losses &amp; IBNR)</t>
  </si>
  <si>
    <t>(Pg3,L18, LAE) = (Pg9,C6+C8 Unpaid Losses &amp; IBNR)</t>
  </si>
  <si>
    <t>(Pg12,C8 Premiums Earned curr yr.) = (Pg4,L3) Premiums Earned curr. yr.)</t>
  </si>
  <si>
    <t xml:space="preserve">(Pg9,L1,C5 Auto Liab.) = (Pg10,L1,C5 Net Losses Unpaid) </t>
  </si>
  <si>
    <t>(Pg9,L2,C5 Product) = (Pg10,L2,C5 Net Losses Unpaid)</t>
  </si>
  <si>
    <t>(Pg9,L3,C5 Prof.) = (Pg10,L3,C5 Net Losses Unpaid)</t>
  </si>
  <si>
    <t>(Pg9,L4,C5 Other Liab.) = (Pg10,L4,C5 Net Losses Unpaid)</t>
  </si>
  <si>
    <t>(Pg9,L5,C5 Excess Workers) = (P10,L5,C5 Net Losses Unpaid)</t>
  </si>
  <si>
    <t>(Pg9,L6,C5 All Other) = (Pg10,L6,C5 Net Losses Unpaid)</t>
  </si>
  <si>
    <t>(Pg9,L1,C10 Auto Liab.) = (Pg10,L1,C13 Net LAE Unpaid)</t>
  </si>
  <si>
    <t>(Pg9,L2,C10 Product) = (Pg10,L2,C13 Net LAE Unpaid)</t>
  </si>
  <si>
    <t>(Pg9,L3,C10 Prof.) = (Pg10,L3,C13 Net LAE Unpaid)</t>
  </si>
  <si>
    <t>(Pg9,L4,C10 Other Liab.) = (Pg10,L4,C13 Net LAE Unpaid)</t>
  </si>
  <si>
    <t>(Pg9,L5,C10 Excess Workers) = (Pg10,L5,C13 Net LAE Unpaid)</t>
  </si>
  <si>
    <t>(Pg9,L6,C10 All Other) = (Pg10,L6,C13 Net LAE Unpaid)</t>
  </si>
  <si>
    <t>(Pg9,L6,C5+C10 All Other) = (Pg11f Case curr yr. +  IBNR curr yr.)</t>
  </si>
  <si>
    <t>(Pg9,L1,C5+C10 Auto Liab) = (Pg11a Case curr yr. +  IBNR curr yr.)</t>
  </si>
  <si>
    <t>(Pg9,L2,C5+C10 Product) = (Pg11b Case curr yr. +  IBNR curr yr.)</t>
  </si>
  <si>
    <t>(Pg9,L3,C5+C10 Prof.) = (Pg11c Case curr yr. +  IBNR curr yr.)</t>
  </si>
  <si>
    <t>(Pg9,L4,C5+C10 Other Liab.) =( Pg11d Case curr yr. +  IBNR curr yr.)</t>
  </si>
  <si>
    <t>(Pg9,L5,C5+C10 Excess Workers) = (Pg11e Case curr yr. +  IBNR curr yr.)</t>
  </si>
  <si>
    <t>(Pg4,L6 Losses Incurred) = (Pg10, C7 Losses Incurred)</t>
  </si>
  <si>
    <t>(Pg4,L7 LAE Incurred) = (Pg10,C15 LAE Incurred)</t>
  </si>
  <si>
    <t>(Pg2,L10, Reins. Recoverable) = (Pg9,C2+C4+C7+C9 Reins. Recoverable)</t>
  </si>
  <si>
    <t>(Pg2,L10+L11, Reins, Recoverable) = (Pg8a  Reins. Recoverable)</t>
  </si>
  <si>
    <t>(Pg2,L13 Prepaid Reinsurance) = (Pg8a Prepaid Reinsurance)</t>
  </si>
  <si>
    <t xml:space="preserve">(Pg4,L1 Net Premiums Written) = (Pg7,C4 Net Premiums Written) </t>
  </si>
  <si>
    <t xml:space="preserve">         (Pg.2,L.10+11)                           </t>
  </si>
  <si>
    <t xml:space="preserve"> (Pg. 2,L13)</t>
  </si>
  <si>
    <t>(Pg3,L31a Paid in Capital) = (Pg6a, #1.2  Outstanding Shares X Par)</t>
  </si>
  <si>
    <t>(Pg4,L20 Capital &amp; Surplus Current) = (Pg4,L27 Prior Yr)</t>
  </si>
  <si>
    <t>(Pg7,C2 Premiums Assumed) = (Pg8b Premiums Assumed)</t>
  </si>
  <si>
    <t>*Ratio of Losses Incurred to Premiums Earned</t>
  </si>
  <si>
    <t>Ratio of LAE  Incurred to Premiums Earned</t>
  </si>
  <si>
    <t>* Column 7 divided by respective earned premium found on Page 7, Column 7.</t>
  </si>
  <si>
    <t>YEAR IN WHICH LOSSES WERE INCURRED</t>
  </si>
  <si>
    <t>YEAR IN WHICH  LOSSES WERE INCURRED</t>
  </si>
  <si>
    <t>Subscribed and sworn to before me this ___________ day of __________________________, 20___.</t>
  </si>
  <si>
    <t>**Form of Security</t>
  </si>
  <si>
    <t>** Form of Security</t>
  </si>
  <si>
    <t>NET  LOSSES AND LOSS EXPENSES SUMMARY FOR ALL LINES OF BUSINESS</t>
  </si>
  <si>
    <t xml:space="preserve">[(Pg3,L23,C2) U/P – (Pg3,L23,C1)U/P] + [(Pg2,L13,C1) PRP – (Pg2,L13,C2)] = </t>
  </si>
  <si>
    <t>Name of the individual(s), company, corporation or association who directly or indirectly owned or</t>
  </si>
  <si>
    <t>controlled the captive insurance company?</t>
  </si>
  <si>
    <t xml:space="preserve">Name &amp; address of MT resident director:  _______________________________________________ </t>
  </si>
  <si>
    <t xml:space="preserve">Has the company changed its business plan during the year? </t>
  </si>
  <si>
    <t>If yes, provide copies to the Dept. of Insurance if not already provided.</t>
  </si>
  <si>
    <t>Largest “net” amount insured in any one risk ("net" means net of reinsurance):</t>
  </si>
  <si>
    <t>During the past year, has there been any change to the ownership described in 1.1 above?  ______</t>
  </si>
  <si>
    <t xml:space="preserve">If 22 is yes, describe the arrangement including amounts received, paid, imputed interest &amp; companies involved. </t>
  </si>
  <si>
    <t xml:space="preserve">Does the approved actuary, who certifies as to the adequacy of loss reserves at year end, also compute </t>
  </si>
  <si>
    <t>List all the company’s service providers and their function(s)?  (Supply additional pages if needed)</t>
  </si>
  <si>
    <t>Is the company assuming reinsurance risk from unrelated business (ex., pooling)? _________________</t>
  </si>
  <si>
    <t xml:space="preserve">                                          CAPITAL STOCK OF CAPTIVE</t>
  </si>
  <si>
    <t xml:space="preserve">Does the Captive write "claims-made" or "occurrence" policies?  </t>
  </si>
  <si>
    <t>If answer to 15 above is yes, what is the percentage to the total business written and assumed?</t>
  </si>
  <si>
    <t>Federal Employer Identification Number (FEIN)</t>
  </si>
  <si>
    <t>13a. Unrealized Capital Gains or Losses-Equity Securities</t>
  </si>
  <si>
    <r>
      <t xml:space="preserve">16.  Income Before Dividends and Taxes </t>
    </r>
    <r>
      <rPr>
        <sz val="10"/>
        <rFont val="Tahoma"/>
        <family val="2"/>
      </rPr>
      <t>(lines 12+13+13a+14-15)</t>
    </r>
  </si>
  <si>
    <t>22. Net Unrealized Capital Gains or Losses-Debt Securities</t>
  </si>
  <si>
    <t>The two officers of this reporting entity, being duly sworn, each for himself deposes and says that they are the above described officers of the said insurer, and that on the last day of the period presented, all of the herein described assets were the absolute property of the said insurer, free and clear from any liens or claims thereon, except as stated, and that this annual statement, together with related exhibits, schedules, and explanations therein contained, annexed or referred to are a full and true statement of all the assets and liabilities and of the condition and affairs of the said insurer as of the date presented, and of its income and deductions therefrom for the year ended on that date, according to their information, knowledge and belief, respectively.</t>
  </si>
  <si>
    <t>Officer, Title ____________________________________</t>
  </si>
  <si>
    <t>2023</t>
  </si>
  <si>
    <t>2024</t>
  </si>
  <si>
    <t>2025</t>
  </si>
  <si>
    <t>12/31/25</t>
  </si>
  <si>
    <t>FOR THE YEAR ENDING DECEMBER 31, 2025</t>
  </si>
  <si>
    <t>2022</t>
  </si>
  <si>
    <t>2021 &amp; Prior</t>
  </si>
  <si>
    <t>12/31/25
CURRENT</t>
  </si>
  <si>
    <t>12/31/24
PRIOR</t>
  </si>
  <si>
    <t>12/31/24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</si>
</sst>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0.00;\(#,###,##0.00\)"/>
    <numFmt numFmtId="165" formatCode="&quot;$&quot;#,###,##0.00;\(&quot;$&quot;#,###,##0.00\)"/>
    <numFmt numFmtId="166" formatCode="#,##0.00%;\(#,##0.00%\)"/>
    <numFmt numFmtId="167" formatCode="0.0%"/>
  </numFmts>
  <fonts count="36" x14ac:knownFonts="1">
    <font>
      <sz val="12"/>
      <color theme="1"/>
      <name val="Arial"/>
      <family val="2"/>
    </font>
    <font>
      <b/>
      <sz val="26"/>
      <color theme="1"/>
      <name val="Verdana"/>
      <family val="2"/>
    </font>
    <font>
      <sz val="12"/>
      <color theme="1"/>
      <name val="Tahoma"/>
      <family val="2"/>
    </font>
    <font>
      <b/>
      <sz val="8"/>
      <color theme="1"/>
      <name val="Tahoma"/>
      <family val="2"/>
    </font>
    <font>
      <sz val="8"/>
      <color theme="1"/>
      <name val="Tahoma"/>
      <family val="2"/>
    </font>
    <font>
      <sz val="11"/>
      <color theme="1"/>
      <name val="Tahoma"/>
      <family val="2"/>
    </font>
    <font>
      <sz val="10"/>
      <color theme="1"/>
      <name val="Tahoma"/>
      <family val="2"/>
    </font>
    <font>
      <u/>
      <sz val="10"/>
      <color theme="1"/>
      <name val="Tahoma"/>
      <family val="2"/>
    </font>
    <font>
      <b/>
      <sz val="10"/>
      <name val="Tahoma"/>
      <family val="2"/>
    </font>
    <font>
      <sz val="10"/>
      <name val="Tahoma"/>
      <family val="2"/>
    </font>
    <font>
      <i/>
      <sz val="10"/>
      <name val="Tahoma"/>
      <family val="2"/>
    </font>
    <font>
      <b/>
      <sz val="11"/>
      <color theme="1"/>
      <name val="Tahoma"/>
      <family val="2"/>
    </font>
    <font>
      <b/>
      <sz val="11"/>
      <color theme="1"/>
      <name val="Arial"/>
      <family val="2"/>
    </font>
    <font>
      <sz val="11"/>
      <color theme="1"/>
      <name val="Arial"/>
      <family val="2"/>
    </font>
    <font>
      <b/>
      <sz val="11"/>
      <color rgb="FFFF0000"/>
      <name val="Tahoma"/>
      <family val="2"/>
    </font>
    <font>
      <b/>
      <sz val="12"/>
      <color theme="1"/>
      <name val="Tahoma"/>
      <family val="2"/>
    </font>
    <font>
      <sz val="10"/>
      <name val="Arial"/>
      <family val="2"/>
    </font>
    <font>
      <sz val="10"/>
      <name val="Arial"/>
      <family val="2"/>
    </font>
    <font>
      <sz val="10"/>
      <color theme="1"/>
      <name val="Arial"/>
      <family val="2"/>
    </font>
    <font>
      <sz val="10"/>
      <color indexed="0"/>
      <name val="Arial"/>
      <family val="2"/>
    </font>
    <font>
      <b/>
      <sz val="10"/>
      <color indexed="0"/>
      <name val="Arial"/>
      <family val="2"/>
    </font>
    <font>
      <b/>
      <i/>
      <sz val="10"/>
      <color indexed="0"/>
      <name val="Arial"/>
      <family val="2"/>
    </font>
    <font>
      <b/>
      <i/>
      <sz val="10"/>
      <name val="Tahoma"/>
      <family val="2"/>
    </font>
    <font>
      <b/>
      <sz val="10"/>
      <color theme="1"/>
      <name val="Tahoma"/>
      <family val="2"/>
    </font>
    <font>
      <b/>
      <u/>
      <sz val="10"/>
      <color theme="1"/>
      <name val="Tahoma"/>
      <family val="2"/>
    </font>
    <font>
      <i/>
      <sz val="9"/>
      <name val="Tahoma"/>
      <family val="2"/>
    </font>
    <font>
      <b/>
      <u/>
      <sz val="10"/>
      <name val="Tahoma"/>
      <family val="2"/>
    </font>
    <font>
      <b/>
      <sz val="10"/>
      <color rgb="FF000000"/>
      <name val="Tahoma"/>
      <family val="2"/>
    </font>
    <font>
      <u/>
      <sz val="9"/>
      <name val="Tahoma"/>
      <family val="2"/>
    </font>
    <font>
      <sz val="9"/>
      <color theme="1"/>
      <name val="Tahoma"/>
      <family val="2"/>
    </font>
    <font>
      <sz val="9"/>
      <name val="Tahoma"/>
      <family val="2"/>
    </font>
    <font>
      <b/>
      <sz val="11"/>
      <name val="Tahoma"/>
      <family val="2"/>
    </font>
    <font>
      <u/>
      <sz val="12"/>
      <color theme="1"/>
      <name val="Arial"/>
      <family val="2"/>
    </font>
    <font>
      <u/>
      <sz val="10"/>
      <name val="Tahoma"/>
      <family val="2"/>
    </font>
    <font>
      <sz val="12"/>
      <color theme="1"/>
      <name val="Arial"/>
      <family val="2"/>
    </font>
    <font>
      <b/>
      <sz val="12"/>
      <color theme="1"/>
      <name val="Arial"/>
      <family val="2"/>
    </font>
  </fonts>
  <fills count="10">
    <fill>
      <patternFill patternType="none"/>
    </fill>
    <fill>
      <patternFill patternType="gray125"/>
    </fill>
    <fill>
      <patternFill patternType="solid">
        <fgColor theme="0" tint="-0.34998626667073579"/>
        <bgColor indexed="64"/>
      </patternFill>
    </fill>
    <fill>
      <patternFill patternType="solid">
        <fgColor indexed="8"/>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theme="0" tint="-0.14999847407452621"/>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3">
    <xf numFmtId="0" fontId="0" fillId="0" borderId="0"/>
    <xf numFmtId="0" fontId="16" fillId="0" borderId="0"/>
    <xf numFmtId="0" fontId="17" fillId="0" borderId="0"/>
    <xf numFmtId="164" fontId="19" fillId="0" borderId="0"/>
    <xf numFmtId="165" fontId="19" fillId="0" borderId="0"/>
    <xf numFmtId="166" fontId="19" fillId="0" borderId="0"/>
    <xf numFmtId="0" fontId="17" fillId="0" borderId="0"/>
    <xf numFmtId="0" fontId="19" fillId="0" borderId="0"/>
    <xf numFmtId="0" fontId="20" fillId="0" borderId="0"/>
    <xf numFmtId="0" fontId="21" fillId="3" borderId="0"/>
    <xf numFmtId="44" fontId="17"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cellStyleXfs>
  <cellXfs count="275">
    <xf numFmtId="0" fontId="0" fillId="0" borderId="0" xfId="0"/>
    <xf numFmtId="0" fontId="1"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xf numFmtId="0" fontId="6" fillId="0" borderId="0" xfId="0" applyFont="1" applyAlignment="1">
      <alignment horizontal="center" vertical="center"/>
    </xf>
    <xf numFmtId="0" fontId="6" fillId="0" borderId="0" xfId="0" applyFont="1" applyAlignment="1">
      <alignment vertical="center"/>
    </xf>
    <xf numFmtId="0" fontId="6" fillId="0" borderId="0" xfId="0" applyFont="1"/>
    <xf numFmtId="0" fontId="4" fillId="0" borderId="0" xfId="0" applyFont="1" applyAlignment="1">
      <alignment horizontal="left" vertical="center" indent="2"/>
    </xf>
    <xf numFmtId="0" fontId="5" fillId="0" borderId="0" xfId="0" applyFont="1" applyAlignment="1">
      <alignment horizontal="center" vertical="center"/>
    </xf>
    <xf numFmtId="0" fontId="13" fillId="0" borderId="0" xfId="0" applyFont="1"/>
    <xf numFmtId="0" fontId="6" fillId="5" borderId="0" xfId="0" applyFont="1" applyFill="1"/>
    <xf numFmtId="0" fontId="2" fillId="5" borderId="0" xfId="0" applyFont="1" applyFill="1"/>
    <xf numFmtId="0" fontId="6" fillId="5" borderId="0" xfId="0" applyFont="1" applyFill="1" applyAlignment="1">
      <alignment horizontal="left"/>
    </xf>
    <xf numFmtId="0" fontId="6" fillId="4" borderId="2" xfId="0" applyFont="1" applyFill="1" applyBorder="1"/>
    <xf numFmtId="0" fontId="0" fillId="5" borderId="0" xfId="0" applyFill="1"/>
    <xf numFmtId="0" fontId="6" fillId="5" borderId="13" xfId="0" applyFont="1" applyFill="1" applyBorder="1" applyAlignment="1">
      <alignment vertical="center" wrapText="1"/>
    </xf>
    <xf numFmtId="0" fontId="6" fillId="5" borderId="2" xfId="0" applyFont="1" applyFill="1" applyBorder="1" applyAlignment="1">
      <alignment vertical="center" wrapText="1"/>
    </xf>
    <xf numFmtId="0" fontId="18" fillId="5" borderId="0" xfId="0" applyFont="1" applyFill="1"/>
    <xf numFmtId="0" fontId="6" fillId="5" borderId="0" xfId="0" applyFont="1" applyFill="1" applyAlignment="1">
      <alignment horizontal="left" vertical="center"/>
    </xf>
    <xf numFmtId="0" fontId="6" fillId="5" borderId="0" xfId="0" applyFont="1" applyFill="1" applyAlignment="1">
      <alignment horizontal="center" vertical="center"/>
    </xf>
    <xf numFmtId="0" fontId="18" fillId="5" borderId="0" xfId="0" applyFont="1" applyFill="1" applyAlignment="1">
      <alignment horizontal="left"/>
    </xf>
    <xf numFmtId="0" fontId="6" fillId="5" borderId="0" xfId="0" applyFont="1" applyFill="1" applyAlignment="1">
      <alignment vertical="center"/>
    </xf>
    <xf numFmtId="49" fontId="6" fillId="5" borderId="0" xfId="0" applyNumberFormat="1" applyFont="1" applyFill="1" applyAlignment="1">
      <alignment horizontal="left" vertical="center"/>
    </xf>
    <xf numFmtId="0" fontId="5" fillId="5" borderId="0" xfId="0" applyFont="1" applyFill="1"/>
    <xf numFmtId="41" fontId="9" fillId="5" borderId="2" xfId="0" applyNumberFormat="1" applyFont="1" applyFill="1" applyBorder="1" applyAlignment="1">
      <alignment horizontal="right"/>
    </xf>
    <xf numFmtId="43" fontId="8" fillId="5" borderId="0" xfId="0" applyNumberFormat="1" applyFont="1" applyFill="1" applyAlignment="1">
      <alignment horizontal="center"/>
    </xf>
    <xf numFmtId="0" fontId="9" fillId="5" borderId="0" xfId="0" applyFont="1" applyFill="1" applyAlignment="1">
      <alignment horizontal="center" vertical="top"/>
    </xf>
    <xf numFmtId="0" fontId="6" fillId="5" borderId="0" xfId="0" quotePrefix="1" applyFont="1" applyFill="1" applyAlignment="1">
      <alignment horizontal="left" vertical="center" indent="4"/>
    </xf>
    <xf numFmtId="0" fontId="6" fillId="5" borderId="0" xfId="0" applyFont="1" applyFill="1" applyAlignment="1">
      <alignment horizontal="left" vertical="center" indent="4"/>
    </xf>
    <xf numFmtId="0" fontId="6" fillId="5" borderId="1" xfId="0" applyFont="1" applyFill="1" applyBorder="1" applyAlignment="1">
      <alignment vertical="center"/>
    </xf>
    <xf numFmtId="0" fontId="6" fillId="5" borderId="1" xfId="0" applyFont="1" applyFill="1" applyBorder="1"/>
    <xf numFmtId="0" fontId="6" fillId="5" borderId="4" xfId="0" applyFont="1" applyFill="1" applyBorder="1"/>
    <xf numFmtId="0" fontId="6" fillId="5" borderId="0" xfId="0" applyFont="1" applyFill="1" applyAlignment="1">
      <alignment horizontal="center"/>
    </xf>
    <xf numFmtId="0" fontId="4" fillId="5" borderId="2" xfId="0" applyFont="1" applyFill="1" applyBorder="1"/>
    <xf numFmtId="0" fontId="4" fillId="5" borderId="2" xfId="0" applyFont="1" applyFill="1" applyBorder="1" applyAlignment="1">
      <alignment horizontal="right"/>
    </xf>
    <xf numFmtId="0" fontId="6" fillId="5" borderId="2" xfId="0" applyFont="1" applyFill="1" applyBorder="1"/>
    <xf numFmtId="0" fontId="6" fillId="5" borderId="12" xfId="0" applyFont="1" applyFill="1" applyBorder="1" applyAlignment="1">
      <alignment vertical="center" wrapText="1"/>
    </xf>
    <xf numFmtId="0" fontId="11" fillId="5" borderId="0" xfId="0" applyFont="1" applyFill="1" applyAlignment="1">
      <alignment horizontal="center"/>
    </xf>
    <xf numFmtId="0" fontId="12" fillId="5" borderId="0" xfId="0" applyFont="1" applyFill="1" applyAlignment="1">
      <alignment horizontal="center"/>
    </xf>
    <xf numFmtId="0" fontId="6" fillId="5" borderId="13" xfId="0" applyFont="1" applyFill="1" applyBorder="1" applyAlignment="1">
      <alignment horizontal="center" vertical="center"/>
    </xf>
    <xf numFmtId="0" fontId="6" fillId="5" borderId="13" xfId="0" applyFont="1" applyFill="1" applyBorder="1" applyAlignment="1">
      <alignment horizontal="center" vertical="center" wrapText="1"/>
    </xf>
    <xf numFmtId="0" fontId="32" fillId="0" borderId="0" xfId="0" applyFont="1"/>
    <xf numFmtId="0" fontId="6" fillId="4" borderId="2" xfId="0" applyFont="1" applyFill="1" applyBorder="1" applyAlignment="1">
      <alignment vertical="center" wrapText="1"/>
    </xf>
    <xf numFmtId="41" fontId="6" fillId="5" borderId="2" xfId="0" applyNumberFormat="1" applyFont="1" applyFill="1" applyBorder="1" applyAlignment="1">
      <alignment horizontal="right"/>
    </xf>
    <xf numFmtId="41" fontId="6" fillId="4" borderId="2" xfId="0" applyNumberFormat="1" applyFont="1" applyFill="1" applyBorder="1" applyAlignment="1">
      <alignment horizontal="right"/>
    </xf>
    <xf numFmtId="0" fontId="9" fillId="5" borderId="2" xfId="0" applyFont="1" applyFill="1" applyBorder="1" applyAlignment="1">
      <alignment horizontal="center" vertical="center" wrapText="1"/>
    </xf>
    <xf numFmtId="49" fontId="9" fillId="5" borderId="0" xfId="0" applyNumberFormat="1" applyFont="1" applyFill="1" applyAlignment="1">
      <alignment horizontal="center" vertical="center" wrapText="1"/>
    </xf>
    <xf numFmtId="49" fontId="9" fillId="4" borderId="0" xfId="0" applyNumberFormat="1" applyFont="1" applyFill="1" applyAlignment="1">
      <alignment horizontal="center" vertical="center" wrapText="1"/>
    </xf>
    <xf numFmtId="0" fontId="9" fillId="5" borderId="14" xfId="0" applyFont="1" applyFill="1" applyBorder="1" applyAlignment="1">
      <alignment horizontal="center" vertical="center" wrapText="1"/>
    </xf>
    <xf numFmtId="0" fontId="33" fillId="5" borderId="14" xfId="0" applyFont="1" applyFill="1" applyBorder="1" applyAlignment="1">
      <alignment vertical="center" wrapText="1"/>
    </xf>
    <xf numFmtId="49" fontId="9" fillId="5" borderId="12" xfId="0" applyNumberFormat="1" applyFont="1" applyFill="1" applyBorder="1" applyAlignment="1">
      <alignment horizontal="center" vertical="center" wrapText="1"/>
    </xf>
    <xf numFmtId="49" fontId="9" fillId="5" borderId="17" xfId="0" applyNumberFormat="1" applyFont="1" applyFill="1" applyBorder="1" applyAlignment="1">
      <alignment horizontal="center" vertical="center" wrapText="1"/>
    </xf>
    <xf numFmtId="49" fontId="9" fillId="4" borderId="12" xfId="0" applyNumberFormat="1" applyFont="1" applyFill="1" applyBorder="1" applyAlignment="1">
      <alignment horizontal="center" vertical="center" wrapText="1"/>
    </xf>
    <xf numFmtId="49" fontId="9" fillId="4" borderId="17" xfId="0" applyNumberFormat="1" applyFont="1" applyFill="1" applyBorder="1" applyAlignment="1">
      <alignment horizontal="center" vertical="center" wrapText="1"/>
    </xf>
    <xf numFmtId="0" fontId="6" fillId="5" borderId="2" xfId="0" applyFont="1" applyFill="1" applyBorder="1" applyAlignment="1">
      <alignment horizontal="left"/>
    </xf>
    <xf numFmtId="49" fontId="6" fillId="5" borderId="2" xfId="0" applyNumberFormat="1" applyFont="1" applyFill="1" applyBorder="1" applyAlignment="1">
      <alignment horizontal="center" wrapText="1"/>
    </xf>
    <xf numFmtId="49" fontId="9" fillId="5" borderId="2" xfId="0" applyNumberFormat="1" applyFont="1" applyFill="1" applyBorder="1" applyAlignment="1">
      <alignment horizontal="center" vertical="center" wrapText="1"/>
    </xf>
    <xf numFmtId="0" fontId="6" fillId="5" borderId="2" xfId="0" applyFont="1" applyFill="1" applyBorder="1" applyAlignment="1">
      <alignment wrapText="1"/>
    </xf>
    <xf numFmtId="41" fontId="6" fillId="5" borderId="18" xfId="0" applyNumberFormat="1" applyFont="1" applyFill="1" applyBorder="1" applyAlignment="1">
      <alignment horizontal="right"/>
    </xf>
    <xf numFmtId="41" fontId="9" fillId="4" borderId="2" xfId="0" applyNumberFormat="1" applyFont="1" applyFill="1" applyBorder="1" applyAlignment="1">
      <alignment horizontal="right"/>
    </xf>
    <xf numFmtId="41" fontId="23" fillId="5" borderId="2" xfId="0" applyNumberFormat="1" applyFont="1" applyFill="1" applyBorder="1" applyAlignment="1">
      <alignment horizontal="right"/>
    </xf>
    <xf numFmtId="0" fontId="2" fillId="5" borderId="5" xfId="0" applyFont="1" applyFill="1" applyBorder="1"/>
    <xf numFmtId="0" fontId="2" fillId="5" borderId="6" xfId="0" applyFont="1" applyFill="1" applyBorder="1"/>
    <xf numFmtId="0" fontId="2" fillId="5" borderId="7" xfId="0" applyFont="1" applyFill="1" applyBorder="1"/>
    <xf numFmtId="0" fontId="2" fillId="5" borderId="8" xfId="0" applyFont="1" applyFill="1" applyBorder="1"/>
    <xf numFmtId="0" fontId="2" fillId="5" borderId="1" xfId="0" applyFont="1" applyFill="1" applyBorder="1"/>
    <xf numFmtId="0" fontId="2" fillId="5" borderId="9" xfId="0" applyFont="1" applyFill="1" applyBorder="1"/>
    <xf numFmtId="49" fontId="8" fillId="5" borderId="12" xfId="0" applyNumberFormat="1" applyFont="1" applyFill="1" applyBorder="1" applyAlignment="1">
      <alignment horizontal="center" vertical="center" wrapText="1"/>
    </xf>
    <xf numFmtId="41" fontId="8" fillId="5" borderId="2" xfId="0" applyNumberFormat="1" applyFont="1" applyFill="1" applyBorder="1" applyAlignment="1">
      <alignment horizontal="center" vertical="center"/>
    </xf>
    <xf numFmtId="41" fontId="6" fillId="5" borderId="2" xfId="0" applyNumberFormat="1" applyFont="1" applyFill="1" applyBorder="1" applyAlignment="1">
      <alignment horizontal="center"/>
    </xf>
    <xf numFmtId="41" fontId="6" fillId="4" borderId="2" xfId="11" applyNumberFormat="1" applyFont="1" applyFill="1" applyBorder="1" applyAlignment="1">
      <alignment vertical="center" wrapText="1"/>
    </xf>
    <xf numFmtId="41" fontId="6" fillId="5" borderId="2" xfId="11" applyNumberFormat="1" applyFont="1" applyFill="1" applyBorder="1" applyAlignment="1">
      <alignment vertical="center"/>
    </xf>
    <xf numFmtId="41" fontId="6" fillId="4" borderId="2" xfId="11" applyNumberFormat="1" applyFont="1" applyFill="1" applyBorder="1" applyAlignment="1">
      <alignment vertical="center"/>
    </xf>
    <xf numFmtId="41" fontId="9" fillId="5" borderId="2" xfId="11" applyNumberFormat="1" applyFont="1" applyFill="1" applyBorder="1" applyAlignment="1">
      <alignment horizontal="right"/>
    </xf>
    <xf numFmtId="41" fontId="6" fillId="5" borderId="2" xfId="11" applyNumberFormat="1" applyFont="1" applyFill="1" applyBorder="1" applyAlignment="1">
      <alignment horizontal="right"/>
    </xf>
    <xf numFmtId="41" fontId="6" fillId="5" borderId="2" xfId="11" applyNumberFormat="1" applyFont="1" applyFill="1" applyBorder="1" applyAlignment="1">
      <alignment horizontal="center"/>
    </xf>
    <xf numFmtId="41" fontId="6" fillId="4" borderId="2" xfId="11" applyNumberFormat="1" applyFont="1" applyFill="1" applyBorder="1" applyAlignment="1">
      <alignment horizontal="right"/>
    </xf>
    <xf numFmtId="41" fontId="6" fillId="5" borderId="13" xfId="11" applyNumberFormat="1" applyFont="1" applyFill="1" applyBorder="1" applyAlignment="1">
      <alignment vertical="center"/>
    </xf>
    <xf numFmtId="41" fontId="6" fillId="5" borderId="2" xfId="0" applyNumberFormat="1" applyFont="1" applyFill="1" applyBorder="1" applyAlignment="1">
      <alignment vertical="center"/>
    </xf>
    <xf numFmtId="41" fontId="6" fillId="5" borderId="12" xfId="0" applyNumberFormat="1" applyFont="1" applyFill="1" applyBorder="1" applyAlignment="1">
      <alignment vertical="center"/>
    </xf>
    <xf numFmtId="41" fontId="6" fillId="5" borderId="2" xfId="11" applyNumberFormat="1" applyFont="1" applyFill="1" applyBorder="1"/>
    <xf numFmtId="41" fontId="6" fillId="4" borderId="2" xfId="0" applyNumberFormat="1" applyFont="1" applyFill="1" applyBorder="1"/>
    <xf numFmtId="0" fontId="18" fillId="0" borderId="0" xfId="0" applyFont="1"/>
    <xf numFmtId="41" fontId="6" fillId="4" borderId="2" xfId="11" applyNumberFormat="1" applyFont="1" applyFill="1" applyBorder="1"/>
    <xf numFmtId="0" fontId="9" fillId="4" borderId="10" xfId="0" applyFont="1" applyFill="1" applyBorder="1"/>
    <xf numFmtId="0" fontId="6" fillId="4" borderId="4" xfId="0" applyFont="1" applyFill="1" applyBorder="1"/>
    <xf numFmtId="0" fontId="6" fillId="4" borderId="11" xfId="0" applyFont="1" applyFill="1" applyBorder="1"/>
    <xf numFmtId="41" fontId="6" fillId="4" borderId="2" xfId="11" applyNumberFormat="1" applyFont="1" applyFill="1" applyBorder="1" applyAlignment="1"/>
    <xf numFmtId="0" fontId="6" fillId="5" borderId="3" xfId="0" applyFont="1" applyFill="1" applyBorder="1"/>
    <xf numFmtId="41" fontId="8" fillId="5" borderId="3" xfId="0" applyNumberFormat="1" applyFont="1" applyFill="1" applyBorder="1"/>
    <xf numFmtId="44" fontId="8" fillId="5" borderId="3" xfId="0" applyNumberFormat="1" applyFont="1" applyFill="1" applyBorder="1"/>
    <xf numFmtId="44" fontId="8" fillId="5" borderId="20" xfId="0" applyNumberFormat="1" applyFont="1" applyFill="1" applyBorder="1"/>
    <xf numFmtId="0" fontId="0" fillId="0" borderId="1" xfId="0" applyBorder="1" applyAlignment="1">
      <alignment horizontal="left"/>
    </xf>
    <xf numFmtId="0" fontId="0" fillId="0" borderId="4" xfId="0" applyBorder="1" applyAlignment="1">
      <alignment horizontal="left"/>
    </xf>
    <xf numFmtId="0" fontId="7" fillId="0" borderId="1" xfId="0" applyFont="1" applyBorder="1" applyAlignment="1">
      <alignment horizontal="center"/>
    </xf>
    <xf numFmtId="0" fontId="6" fillId="0" borderId="1" xfId="0" applyFont="1" applyBorder="1" applyAlignment="1">
      <alignment horizontal="center"/>
    </xf>
    <xf numFmtId="0" fontId="6" fillId="5" borderId="13" xfId="0" applyFont="1" applyFill="1" applyBorder="1" applyAlignment="1">
      <alignment horizontal="left" vertical="center" wrapText="1"/>
    </xf>
    <xf numFmtId="41" fontId="29" fillId="9" borderId="2" xfId="11" applyNumberFormat="1" applyFont="1" applyFill="1" applyBorder="1" applyAlignment="1" applyProtection="1">
      <alignment horizontal="right"/>
    </xf>
    <xf numFmtId="41" fontId="29" fillId="9" borderId="12" xfId="11" applyNumberFormat="1" applyFont="1" applyFill="1" applyBorder="1" applyAlignment="1" applyProtection="1">
      <alignment horizontal="right"/>
    </xf>
    <xf numFmtId="41" fontId="29" fillId="5" borderId="13" xfId="11" applyNumberFormat="1" applyFont="1" applyFill="1" applyBorder="1" applyAlignment="1" applyProtection="1">
      <alignment horizontal="right"/>
      <protection locked="0"/>
    </xf>
    <xf numFmtId="41" fontId="29" fillId="5" borderId="2" xfId="11" applyNumberFormat="1" applyFont="1" applyFill="1" applyBorder="1" applyAlignment="1" applyProtection="1">
      <alignment horizontal="right"/>
      <protection locked="0"/>
    </xf>
    <xf numFmtId="0" fontId="30" fillId="4" borderId="10" xfId="0" applyFont="1" applyFill="1" applyBorder="1" applyProtection="1">
      <protection locked="0"/>
    </xf>
    <xf numFmtId="0" fontId="29" fillId="4" borderId="11" xfId="0" applyFont="1" applyFill="1" applyBorder="1" applyProtection="1">
      <protection locked="0"/>
    </xf>
    <xf numFmtId="41" fontId="29" fillId="4" borderId="2" xfId="11" applyNumberFormat="1" applyFont="1" applyFill="1" applyBorder="1" applyAlignment="1" applyProtection="1">
      <protection locked="0"/>
    </xf>
    <xf numFmtId="41" fontId="6" fillId="4" borderId="2" xfId="11" applyNumberFormat="1" applyFont="1" applyFill="1" applyBorder="1" applyAlignment="1" applyProtection="1">
      <protection locked="0"/>
    </xf>
    <xf numFmtId="0" fontId="30" fillId="5" borderId="2" xfId="0" applyFont="1" applyFill="1" applyBorder="1" applyAlignment="1" applyProtection="1">
      <alignment horizontal="center" vertical="center"/>
      <protection locked="0"/>
    </xf>
    <xf numFmtId="0" fontId="15" fillId="5" borderId="0" xfId="0" applyFont="1" applyFill="1" applyProtection="1">
      <protection locked="0"/>
    </xf>
    <xf numFmtId="0" fontId="6" fillId="5" borderId="0" xfId="0" applyFont="1" applyFill="1" applyProtection="1">
      <protection locked="0"/>
    </xf>
    <xf numFmtId="0" fontId="0" fillId="5" borderId="0" xfId="0" applyFill="1" applyProtection="1">
      <protection locked="0"/>
    </xf>
    <xf numFmtId="0" fontId="11" fillId="5" borderId="0" xfId="0" applyFont="1" applyFill="1" applyAlignment="1" applyProtection="1">
      <alignment horizontal="center"/>
      <protection locked="0"/>
    </xf>
    <xf numFmtId="0" fontId="9" fillId="5" borderId="0" xfId="0" applyFont="1" applyFill="1" applyProtection="1">
      <protection locked="0"/>
    </xf>
    <xf numFmtId="0" fontId="9" fillId="5" borderId="0" xfId="0" applyFont="1" applyFill="1" applyAlignment="1" applyProtection="1">
      <alignment horizontal="center" vertical="top"/>
      <protection locked="0"/>
    </xf>
    <xf numFmtId="0" fontId="7" fillId="5" borderId="0" xfId="0" applyFont="1" applyFill="1" applyAlignment="1" applyProtection="1">
      <alignment vertical="center"/>
      <protection locked="0"/>
    </xf>
    <xf numFmtId="0" fontId="6" fillId="5" borderId="2" xfId="0" applyFont="1" applyFill="1" applyBorder="1" applyAlignment="1" applyProtection="1">
      <alignment horizontal="left"/>
      <protection locked="0"/>
    </xf>
    <xf numFmtId="0" fontId="6" fillId="5" borderId="12" xfId="0" applyFont="1" applyFill="1" applyBorder="1" applyAlignment="1" applyProtection="1">
      <alignment horizontal="left"/>
      <protection locked="0"/>
    </xf>
    <xf numFmtId="0" fontId="6" fillId="5" borderId="13" xfId="0" applyFont="1" applyFill="1" applyBorder="1" applyAlignment="1" applyProtection="1">
      <alignment horizontal="left"/>
      <protection locked="0"/>
    </xf>
    <xf numFmtId="41" fontId="6" fillId="0" borderId="2" xfId="0" applyNumberFormat="1" applyFont="1" applyBorder="1" applyAlignment="1">
      <alignment horizontal="left"/>
    </xf>
    <xf numFmtId="41" fontId="6" fillId="0" borderId="2" xfId="0" applyNumberFormat="1" applyFont="1" applyBorder="1"/>
    <xf numFmtId="41" fontId="6" fillId="0" borderId="12" xfId="0" applyNumberFormat="1" applyFont="1" applyBorder="1"/>
    <xf numFmtId="41" fontId="6" fillId="5" borderId="7" xfId="0" applyNumberFormat="1" applyFont="1" applyFill="1" applyBorder="1"/>
    <xf numFmtId="41" fontId="6" fillId="5" borderId="9" xfId="0" applyNumberFormat="1" applyFont="1" applyFill="1" applyBorder="1"/>
    <xf numFmtId="41" fontId="6" fillId="0" borderId="13" xfId="0" applyNumberFormat="1" applyFont="1" applyBorder="1"/>
    <xf numFmtId="0" fontId="6" fillId="0" borderId="2" xfId="0" applyFont="1" applyBorder="1"/>
    <xf numFmtId="0" fontId="6" fillId="0" borderId="12" xfId="0" applyFont="1" applyBorder="1"/>
    <xf numFmtId="0" fontId="6" fillId="5" borderId="7" xfId="0" applyFont="1" applyFill="1" applyBorder="1"/>
    <xf numFmtId="0" fontId="6" fillId="5" borderId="9" xfId="0" applyFont="1" applyFill="1" applyBorder="1"/>
    <xf numFmtId="0" fontId="6" fillId="0" borderId="13" xfId="0" applyFont="1" applyBorder="1"/>
    <xf numFmtId="0" fontId="0" fillId="5" borderId="0" xfId="0" applyFill="1" applyAlignment="1">
      <alignment horizontal="center"/>
    </xf>
    <xf numFmtId="167" fontId="6" fillId="4" borderId="2" xfId="12" applyNumberFormat="1" applyFont="1" applyFill="1" applyBorder="1" applyAlignment="1">
      <alignment horizontal="right"/>
    </xf>
    <xf numFmtId="167" fontId="6" fillId="5" borderId="2" xfId="12" applyNumberFormat="1" applyFont="1" applyFill="1" applyBorder="1" applyAlignment="1">
      <alignment horizontal="right"/>
    </xf>
    <xf numFmtId="0" fontId="35" fillId="0" borderId="1" xfId="0" applyFont="1" applyBorder="1" applyAlignment="1">
      <alignment horizontal="center"/>
    </xf>
    <xf numFmtId="0" fontId="1" fillId="0" borderId="0" xfId="0" applyFont="1" applyAlignment="1">
      <alignment horizontal="center" vertical="center"/>
    </xf>
    <xf numFmtId="0" fontId="0" fillId="0" borderId="0" xfId="0"/>
    <xf numFmtId="0" fontId="5" fillId="5" borderId="0" xfId="0" applyFont="1" applyFill="1" applyAlignment="1">
      <alignment horizontal="center" vertical="center"/>
    </xf>
    <xf numFmtId="0" fontId="13" fillId="5" borderId="0" xfId="0" applyFont="1" applyFill="1"/>
    <xf numFmtId="0" fontId="4" fillId="0" borderId="0" xfId="0" applyFont="1" applyAlignment="1">
      <alignment horizontal="left" vertical="center" wrapText="1"/>
    </xf>
    <xf numFmtId="0" fontId="0" fillId="0" borderId="0" xfId="0" applyAlignment="1">
      <alignment wrapText="1"/>
    </xf>
    <xf numFmtId="0" fontId="7" fillId="0" borderId="0" xfId="0" applyFont="1" applyAlignment="1">
      <alignment horizontal="center" vertical="center"/>
    </xf>
    <xf numFmtId="0" fontId="11" fillId="0" borderId="0" xfId="0" applyFont="1" applyAlignment="1">
      <alignment horizontal="center" vertical="center"/>
    </xf>
    <xf numFmtId="0" fontId="5" fillId="0" borderId="0" xfId="0" applyFont="1"/>
    <xf numFmtId="0" fontId="14" fillId="0" borderId="0" xfId="0" applyFont="1" applyAlignment="1">
      <alignment horizontal="center" vertical="center"/>
    </xf>
    <xf numFmtId="0" fontId="6" fillId="0" borderId="0" xfId="0" applyFont="1" applyAlignment="1">
      <alignment vertical="center" wrapText="1"/>
    </xf>
    <xf numFmtId="0" fontId="18" fillId="0" borderId="0" xfId="0" applyFont="1"/>
    <xf numFmtId="0" fontId="6" fillId="0" borderId="0" xfId="0" applyFont="1" applyAlignment="1">
      <alignment horizontal="right"/>
    </xf>
    <xf numFmtId="0" fontId="0" fillId="0" borderId="0" xfId="0" applyAlignment="1">
      <alignment horizontal="right"/>
    </xf>
    <xf numFmtId="0" fontId="0" fillId="0" borderId="0" xfId="0" applyAlignment="1">
      <alignment horizontal="center"/>
    </xf>
    <xf numFmtId="0" fontId="8" fillId="4" borderId="2" xfId="0" applyFont="1" applyFill="1" applyBorder="1"/>
    <xf numFmtId="0" fontId="23" fillId="4" borderId="2" xfId="0" applyFont="1" applyFill="1" applyBorder="1"/>
    <xf numFmtId="0" fontId="11" fillId="5" borderId="0" xfId="0" applyFont="1" applyFill="1" applyAlignment="1">
      <alignment horizontal="center"/>
    </xf>
    <xf numFmtId="0" fontId="12" fillId="5" borderId="0" xfId="0" applyFont="1" applyFill="1" applyAlignment="1">
      <alignment horizontal="center"/>
    </xf>
    <xf numFmtId="0" fontId="6" fillId="5" borderId="2" xfId="0" applyFont="1" applyFill="1" applyBorder="1"/>
    <xf numFmtId="0" fontId="0" fillId="5" borderId="2" xfId="0" applyFill="1" applyBorder="1"/>
    <xf numFmtId="0" fontId="9" fillId="5" borderId="2" xfId="0" applyFont="1" applyFill="1" applyBorder="1"/>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7"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9" xfId="0" applyFont="1" applyFill="1" applyBorder="1" applyAlignment="1">
      <alignment horizontal="center" vertical="center"/>
    </xf>
    <xf numFmtId="0" fontId="8" fillId="5" borderId="2" xfId="0" applyFont="1" applyFill="1" applyBorder="1" applyAlignment="1">
      <alignment horizontal="center" vertical="center"/>
    </xf>
    <xf numFmtId="0" fontId="2" fillId="5" borderId="2"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9" xfId="0" applyFont="1" applyFill="1" applyBorder="1" applyAlignment="1">
      <alignment horizontal="center" vertical="center"/>
    </xf>
    <xf numFmtId="0" fontId="2" fillId="5" borderId="2" xfId="0" applyFont="1" applyFill="1" applyBorder="1"/>
    <xf numFmtId="49" fontId="8" fillId="5" borderId="12" xfId="0" applyNumberFormat="1" applyFont="1" applyFill="1" applyBorder="1" applyAlignment="1">
      <alignment horizontal="center" wrapText="1"/>
    </xf>
    <xf numFmtId="49" fontId="8" fillId="5" borderId="13" xfId="0" applyNumberFormat="1" applyFont="1" applyFill="1" applyBorder="1" applyAlignment="1">
      <alignment horizontal="center" wrapText="1"/>
    </xf>
    <xf numFmtId="0" fontId="9" fillId="5" borderId="10" xfId="0" applyFont="1" applyFill="1" applyBorder="1"/>
    <xf numFmtId="0" fontId="9" fillId="5" borderId="4" xfId="0" applyFont="1" applyFill="1" applyBorder="1"/>
    <xf numFmtId="0" fontId="9" fillId="5" borderId="11" xfId="0" applyFont="1" applyFill="1" applyBorder="1"/>
    <xf numFmtId="0" fontId="9" fillId="4" borderId="2" xfId="0" applyFont="1" applyFill="1" applyBorder="1"/>
    <xf numFmtId="0" fontId="6" fillId="4" borderId="2" xfId="0" applyFont="1" applyFill="1" applyBorder="1"/>
    <xf numFmtId="0" fontId="6" fillId="5" borderId="10" xfId="0" applyFont="1" applyFill="1" applyBorder="1" applyAlignment="1">
      <alignment horizontal="left"/>
    </xf>
    <xf numFmtId="0" fontId="6" fillId="5" borderId="4" xfId="0" applyFont="1" applyFill="1" applyBorder="1" applyAlignment="1">
      <alignment horizontal="left"/>
    </xf>
    <xf numFmtId="0" fontId="6" fillId="5" borderId="11" xfId="0" applyFont="1" applyFill="1" applyBorder="1" applyAlignment="1">
      <alignment horizontal="left"/>
    </xf>
    <xf numFmtId="0" fontId="8" fillId="4" borderId="2" xfId="0" applyFont="1" applyFill="1" applyBorder="1" applyAlignment="1">
      <alignment horizontal="center" vertical="center"/>
    </xf>
    <xf numFmtId="0" fontId="24" fillId="5" borderId="2" xfId="0" applyFont="1" applyFill="1" applyBorder="1"/>
    <xf numFmtId="0" fontId="7" fillId="5" borderId="2" xfId="0" applyFont="1" applyFill="1" applyBorder="1"/>
    <xf numFmtId="49" fontId="8" fillId="5" borderId="2" xfId="0" applyNumberFormat="1" applyFont="1" applyFill="1" applyBorder="1" applyAlignment="1">
      <alignment horizontal="center" wrapText="1"/>
    </xf>
    <xf numFmtId="0" fontId="6" fillId="5" borderId="2" xfId="0" applyFont="1" applyFill="1" applyBorder="1" applyAlignment="1">
      <alignment horizontal="center"/>
    </xf>
    <xf numFmtId="0" fontId="9" fillId="5" borderId="2" xfId="1" applyFont="1" applyFill="1" applyBorder="1"/>
    <xf numFmtId="0" fontId="26" fillId="5" borderId="10" xfId="0" applyFont="1" applyFill="1" applyBorder="1"/>
    <xf numFmtId="0" fontId="26" fillId="5" borderId="4" xfId="0" applyFont="1" applyFill="1" applyBorder="1"/>
    <xf numFmtId="0" fontId="26" fillId="5" borderId="11" xfId="0" applyFont="1" applyFill="1" applyBorder="1"/>
    <xf numFmtId="0" fontId="8" fillId="4" borderId="10" xfId="0" applyFont="1" applyFill="1" applyBorder="1"/>
    <xf numFmtId="0" fontId="8" fillId="4" borderId="4" xfId="0" applyFont="1" applyFill="1" applyBorder="1"/>
    <xf numFmtId="0" fontId="8" fillId="4" borderId="11" xfId="0" applyFont="1" applyFill="1" applyBorder="1"/>
    <xf numFmtId="0" fontId="2" fillId="5" borderId="2" xfId="0" applyFont="1" applyFill="1" applyBorder="1" applyAlignment="1">
      <alignment horizontal="center"/>
    </xf>
    <xf numFmtId="0" fontId="8" fillId="2" borderId="5" xfId="0" applyFont="1"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center" vertical="center"/>
    </xf>
    <xf numFmtId="0" fontId="6" fillId="5" borderId="19" xfId="0" applyFont="1" applyFill="1" applyBorder="1" applyAlignment="1">
      <alignment horizontal="center"/>
    </xf>
    <xf numFmtId="0" fontId="6" fillId="5" borderId="20" xfId="0" applyFont="1" applyFill="1" applyBorder="1" applyAlignment="1">
      <alignment horizontal="center"/>
    </xf>
    <xf numFmtId="0" fontId="6" fillId="5" borderId="0" xfId="0" applyFont="1" applyFill="1" applyAlignment="1">
      <alignment horizontal="center"/>
    </xf>
    <xf numFmtId="0" fontId="0" fillId="5" borderId="0" xfId="0" applyFill="1" applyAlignment="1">
      <alignment horizontal="center"/>
    </xf>
    <xf numFmtId="0" fontId="6" fillId="5" borderId="0" xfId="0" applyFont="1" applyFill="1" applyAlignment="1">
      <alignment horizontal="left"/>
    </xf>
    <xf numFmtId="0" fontId="6" fillId="5" borderId="3" xfId="0" applyFont="1" applyFill="1" applyBorder="1" applyAlignment="1">
      <alignment horizontal="left"/>
    </xf>
    <xf numFmtId="0" fontId="6" fillId="5" borderId="3" xfId="0" applyFont="1" applyFill="1" applyBorder="1" applyAlignment="1">
      <alignment horizontal="center" wrapText="1"/>
    </xf>
    <xf numFmtId="0" fontId="11" fillId="5" borderId="0" xfId="0" applyFont="1" applyFill="1" applyAlignment="1">
      <alignment horizontal="center" vertical="center"/>
    </xf>
    <xf numFmtId="49" fontId="30" fillId="5" borderId="2" xfId="0" applyNumberFormat="1" applyFont="1" applyFill="1" applyBorder="1" applyAlignment="1" applyProtection="1">
      <alignment horizontal="center" vertical="center" wrapText="1"/>
      <protection locked="0"/>
    </xf>
    <xf numFmtId="0" fontId="29" fillId="5" borderId="2" xfId="0" applyFont="1" applyFill="1" applyBorder="1" applyAlignment="1" applyProtection="1">
      <alignment horizontal="center" vertical="center"/>
      <protection locked="0"/>
    </xf>
    <xf numFmtId="0" fontId="28" fillId="5" borderId="2" xfId="0" applyFont="1" applyFill="1" applyBorder="1" applyAlignment="1" applyProtection="1">
      <alignment horizontal="center" vertical="center"/>
      <protection locked="0"/>
    </xf>
    <xf numFmtId="0" fontId="30" fillId="5" borderId="2" xfId="0" applyFont="1" applyFill="1" applyBorder="1" applyAlignment="1" applyProtection="1">
      <alignment horizontal="center" vertical="center"/>
      <protection locked="0"/>
    </xf>
    <xf numFmtId="0" fontId="29" fillId="5" borderId="2" xfId="0" applyFont="1" applyFill="1" applyBorder="1" applyProtection="1">
      <protection locked="0"/>
    </xf>
    <xf numFmtId="0" fontId="29" fillId="5" borderId="12" xfId="0" applyFont="1" applyFill="1" applyBorder="1" applyProtection="1">
      <protection locked="0"/>
    </xf>
    <xf numFmtId="0" fontId="31" fillId="2" borderId="2" xfId="0" applyFont="1" applyFill="1" applyBorder="1" applyAlignment="1" applyProtection="1">
      <alignment horizontal="center" vertical="center"/>
      <protection locked="0"/>
    </xf>
    <xf numFmtId="0" fontId="29" fillId="5" borderId="13" xfId="0" applyFont="1" applyFill="1" applyBorder="1" applyProtection="1">
      <protection locked="0"/>
    </xf>
    <xf numFmtId="0" fontId="29" fillId="5" borderId="10" xfId="0" applyFont="1" applyFill="1" applyBorder="1" applyAlignment="1" applyProtection="1">
      <alignment wrapText="1"/>
      <protection locked="0"/>
    </xf>
    <xf numFmtId="0" fontId="29" fillId="5" borderId="4" xfId="0" applyFont="1" applyFill="1" applyBorder="1" applyAlignment="1" applyProtection="1">
      <alignment wrapText="1"/>
      <protection locked="0"/>
    </xf>
    <xf numFmtId="0" fontId="6" fillId="5" borderId="2" xfId="0" applyFont="1" applyFill="1" applyBorder="1" applyAlignment="1">
      <alignment vertical="center" wrapText="1"/>
    </xf>
    <xf numFmtId="0" fontId="23" fillId="5" borderId="5" xfId="0" applyFont="1" applyFill="1" applyBorder="1" applyAlignment="1">
      <alignment vertical="center" wrapText="1"/>
    </xf>
    <xf numFmtId="0" fontId="23" fillId="5" borderId="6" xfId="0" applyFont="1" applyFill="1" applyBorder="1" applyAlignment="1">
      <alignment vertical="center" wrapText="1"/>
    </xf>
    <xf numFmtId="0" fontId="23" fillId="5" borderId="7" xfId="0" applyFont="1" applyFill="1" applyBorder="1" applyAlignment="1">
      <alignment vertical="center" wrapText="1"/>
    </xf>
    <xf numFmtId="0" fontId="6" fillId="5" borderId="8" xfId="0" applyFont="1" applyFill="1" applyBorder="1" applyAlignment="1">
      <alignment vertical="center" wrapText="1"/>
    </xf>
    <xf numFmtId="0" fontId="6" fillId="5" borderId="1" xfId="0" applyFont="1" applyFill="1" applyBorder="1" applyAlignment="1">
      <alignment vertical="center" wrapText="1"/>
    </xf>
    <xf numFmtId="0" fontId="6" fillId="5" borderId="9" xfId="0" applyFont="1" applyFill="1" applyBorder="1" applyAlignment="1">
      <alignment vertical="center"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6" xfId="0" applyFont="1" applyFill="1" applyBorder="1" applyAlignment="1">
      <alignment horizontal="center" vertical="center" wrapText="1"/>
    </xf>
    <xf numFmtId="0" fontId="6" fillId="2" borderId="8" xfId="0" applyFont="1" applyFill="1" applyBorder="1" applyAlignment="1">
      <alignment vertical="center" wrapText="1"/>
    </xf>
    <xf numFmtId="0" fontId="6" fillId="2" borderId="1" xfId="0" applyFont="1" applyFill="1" applyBorder="1" applyAlignment="1">
      <alignment vertical="center" wrapText="1"/>
    </xf>
    <xf numFmtId="0" fontId="6" fillId="2" borderId="9" xfId="0" applyFont="1" applyFill="1" applyBorder="1" applyAlignment="1">
      <alignment vertical="center" wrapText="1"/>
    </xf>
    <xf numFmtId="0" fontId="27" fillId="8" borderId="2" xfId="0" applyFont="1" applyFill="1" applyBorder="1" applyAlignment="1">
      <alignment horizontal="center" vertical="center" wrapText="1"/>
    </xf>
    <xf numFmtId="0" fontId="6" fillId="5" borderId="15" xfId="0" applyFont="1" applyFill="1" applyBorder="1" applyAlignment="1">
      <alignment vertical="center" wrapText="1"/>
    </xf>
    <xf numFmtId="0" fontId="0" fillId="5" borderId="0" xfId="0" applyFill="1" applyAlignment="1">
      <alignment vertical="center" wrapText="1"/>
    </xf>
    <xf numFmtId="0" fontId="0" fillId="5" borderId="16" xfId="0" applyFill="1" applyBorder="1" applyAlignment="1">
      <alignment vertical="center" wrapText="1"/>
    </xf>
    <xf numFmtId="0" fontId="0" fillId="5" borderId="8" xfId="0" applyFill="1" applyBorder="1" applyAlignment="1">
      <alignment vertical="center" wrapText="1"/>
    </xf>
    <xf numFmtId="0" fontId="0" fillId="5" borderId="1" xfId="0" applyFill="1" applyBorder="1" applyAlignment="1">
      <alignment vertical="center" wrapText="1"/>
    </xf>
    <xf numFmtId="0" fontId="0" fillId="5" borderId="9" xfId="0" applyFill="1" applyBorder="1" applyAlignment="1">
      <alignment vertical="center" wrapText="1"/>
    </xf>
    <xf numFmtId="0" fontId="6" fillId="5" borderId="5" xfId="0" applyFont="1" applyFill="1" applyBorder="1" applyAlignment="1">
      <alignment vertical="center" wrapText="1"/>
    </xf>
    <xf numFmtId="0" fontId="0" fillId="5" borderId="6" xfId="0" applyFill="1" applyBorder="1" applyAlignment="1">
      <alignment vertical="center" wrapText="1"/>
    </xf>
    <xf numFmtId="0" fontId="0" fillId="5" borderId="7" xfId="0" applyFill="1" applyBorder="1" applyAlignment="1">
      <alignment vertical="center" wrapText="1"/>
    </xf>
    <xf numFmtId="0" fontId="9" fillId="5" borderId="0" xfId="0" applyFont="1" applyFill="1" applyAlignment="1">
      <alignment horizontal="center" vertical="top"/>
    </xf>
    <xf numFmtId="0" fontId="0" fillId="4" borderId="2" xfId="0" applyFill="1" applyBorder="1" applyAlignment="1">
      <alignment horizontal="center" vertical="center"/>
    </xf>
    <xf numFmtId="49" fontId="9" fillId="4" borderId="2" xfId="0" applyNumberFormat="1" applyFont="1" applyFill="1" applyBorder="1" applyAlignment="1">
      <alignment horizontal="center" vertical="center" wrapText="1"/>
    </xf>
    <xf numFmtId="0" fontId="9" fillId="4" borderId="2" xfId="0" applyFont="1" applyFill="1" applyBorder="1" applyAlignment="1">
      <alignment horizontal="center" vertical="center"/>
    </xf>
    <xf numFmtId="0" fontId="33" fillId="5" borderId="2" xfId="0" applyFont="1" applyFill="1" applyBorder="1" applyAlignment="1">
      <alignment horizontal="center" vertical="center"/>
    </xf>
    <xf numFmtId="0" fontId="6" fillId="5" borderId="2" xfId="0" applyFont="1" applyFill="1" applyBorder="1" applyAlignment="1">
      <alignment horizontal="center" vertical="center"/>
    </xf>
    <xf numFmtId="49" fontId="9" fillId="5" borderId="2" xfId="0" applyNumberFormat="1" applyFont="1" applyFill="1" applyBorder="1" applyAlignment="1">
      <alignment horizontal="center" vertical="center" wrapText="1"/>
    </xf>
    <xf numFmtId="0" fontId="9" fillId="5" borderId="2" xfId="0" applyFont="1" applyFill="1" applyBorder="1" applyAlignment="1">
      <alignment horizontal="center" vertical="center"/>
    </xf>
    <xf numFmtId="43" fontId="8" fillId="2" borderId="2" xfId="0" applyNumberFormat="1" applyFont="1" applyFill="1" applyBorder="1" applyAlignment="1">
      <alignment horizontal="center" vertical="center"/>
    </xf>
    <xf numFmtId="0" fontId="0" fillId="2" borderId="2" xfId="0" applyFill="1" applyBorder="1" applyAlignment="1">
      <alignment horizontal="center" vertical="center"/>
    </xf>
    <xf numFmtId="43" fontId="8" fillId="4" borderId="2" xfId="0" applyNumberFormat="1" applyFont="1" applyFill="1" applyBorder="1" applyAlignment="1">
      <alignment horizontal="center" vertical="center"/>
    </xf>
    <xf numFmtId="0" fontId="11" fillId="6"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10" xfId="0" applyFont="1" applyFill="1" applyBorder="1" applyAlignment="1">
      <alignment horizontal="center" vertical="center" wrapText="1"/>
    </xf>
    <xf numFmtId="49" fontId="9" fillId="5" borderId="17" xfId="0" applyNumberFormat="1" applyFont="1" applyFill="1" applyBorder="1" applyAlignment="1">
      <alignment horizontal="center" vertical="center" wrapText="1"/>
    </xf>
    <xf numFmtId="49" fontId="9" fillId="5" borderId="13" xfId="0" applyNumberFormat="1" applyFont="1" applyFill="1" applyBorder="1" applyAlignment="1">
      <alignment horizontal="center" vertical="center" wrapText="1"/>
    </xf>
    <xf numFmtId="49" fontId="9" fillId="4" borderId="0" xfId="0" applyNumberFormat="1" applyFont="1" applyFill="1" applyAlignment="1">
      <alignment horizontal="center" vertical="center" wrapText="1"/>
    </xf>
    <xf numFmtId="49" fontId="9" fillId="4" borderId="17" xfId="0" applyNumberFormat="1" applyFont="1" applyFill="1" applyBorder="1" applyAlignment="1">
      <alignment horizontal="center" vertical="center" wrapText="1"/>
    </xf>
    <xf numFmtId="49" fontId="9" fillId="4" borderId="13" xfId="0" applyNumberFormat="1" applyFont="1" applyFill="1" applyBorder="1" applyAlignment="1">
      <alignment horizontal="center" vertical="center" wrapText="1"/>
    </xf>
    <xf numFmtId="49" fontId="9" fillId="5" borderId="0" xfId="0" applyNumberFormat="1" applyFont="1" applyFill="1" applyAlignment="1">
      <alignment horizontal="center" vertical="center" wrapText="1"/>
    </xf>
    <xf numFmtId="0" fontId="33" fillId="5" borderId="2" xfId="0" applyFont="1" applyFill="1" applyBorder="1" applyAlignment="1">
      <alignment horizontal="center" vertical="center" wrapText="1"/>
    </xf>
    <xf numFmtId="0" fontId="23" fillId="4" borderId="2" xfId="0" applyFont="1" applyFill="1" applyBorder="1" applyAlignment="1">
      <alignment horizontal="center"/>
    </xf>
    <xf numFmtId="0" fontId="31" fillId="6" borderId="2" xfId="0" applyFont="1" applyFill="1" applyBorder="1" applyAlignment="1">
      <alignment horizontal="center" vertical="center"/>
    </xf>
    <xf numFmtId="0" fontId="6" fillId="4" borderId="2" xfId="0" applyFont="1" applyFill="1" applyBorder="1" applyAlignment="1">
      <alignment horizontal="center"/>
    </xf>
    <xf numFmtId="0" fontId="11" fillId="6" borderId="15" xfId="0" applyFont="1" applyFill="1" applyBorder="1" applyAlignment="1">
      <alignment horizontal="center" vertical="center"/>
    </xf>
    <xf numFmtId="0" fontId="11" fillId="6" borderId="0" xfId="0" applyFont="1" applyFill="1" applyAlignment="1">
      <alignment horizontal="center" vertical="center"/>
    </xf>
    <xf numFmtId="0" fontId="11" fillId="6" borderId="8" xfId="0" applyFont="1" applyFill="1" applyBorder="1" applyAlignment="1">
      <alignment horizontal="center" vertical="center"/>
    </xf>
    <xf numFmtId="0" fontId="11" fillId="6" borderId="1" xfId="0" applyFont="1" applyFill="1" applyBorder="1" applyAlignment="1">
      <alignment horizontal="center" vertical="center"/>
    </xf>
    <xf numFmtId="0" fontId="8" fillId="2" borderId="2" xfId="0" applyFont="1" applyFill="1" applyBorder="1" applyAlignment="1">
      <alignment horizontal="center" vertical="center"/>
    </xf>
    <xf numFmtId="0" fontId="15" fillId="5" borderId="0" xfId="0" applyFont="1" applyFill="1" applyAlignment="1" applyProtection="1">
      <alignment horizontal="center"/>
      <protection locked="0"/>
    </xf>
  </cellXfs>
  <cellStyles count="13">
    <cellStyle name="Comma" xfId="11" builtinId="3"/>
    <cellStyle name="Currency 2" xfId="10" xr:uid="{00000000-0005-0000-0000-000001000000}"/>
    <cellStyle name="FRxAmtStyle" xfId="3" xr:uid="{00000000-0005-0000-0000-000002000000}"/>
    <cellStyle name="FRxCurrStyle" xfId="4" xr:uid="{00000000-0005-0000-0000-000003000000}"/>
    <cellStyle name="FRxPcntStyle" xfId="5" xr:uid="{00000000-0005-0000-0000-000004000000}"/>
    <cellStyle name="Normal" xfId="0" builtinId="0"/>
    <cellStyle name="Normal 2" xfId="2" xr:uid="{00000000-0005-0000-0000-000006000000}"/>
    <cellStyle name="Normal 3" xfId="1" xr:uid="{00000000-0005-0000-0000-000007000000}"/>
    <cellStyle name="Normal 4" xfId="6" xr:uid="{00000000-0005-0000-0000-000008000000}"/>
    <cellStyle name="Percent" xfId="12" builtinId="5"/>
    <cellStyle name="STYLE1" xfId="7" xr:uid="{00000000-0005-0000-0000-000009000000}"/>
    <cellStyle name="STYLE2" xfId="8" xr:uid="{00000000-0005-0000-0000-00000A000000}"/>
    <cellStyle name="STYLE3" xfId="9"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8</xdr:row>
      <xdr:rowOff>114300</xdr:rowOff>
    </xdr:from>
    <xdr:to>
      <xdr:col>5</xdr:col>
      <xdr:colOff>219082</xdr:colOff>
      <xdr:row>16</xdr:row>
      <xdr:rowOff>80775</xdr:rowOff>
    </xdr:to>
    <xdr:pic>
      <xdr:nvPicPr>
        <xdr:cNvPr id="6" name="Picture 5">
          <a:extLst>
            <a:ext uri="{FF2B5EF4-FFF2-40B4-BE49-F238E27FC236}">
              <a16:creationId xmlns:a16="http://schemas.microsoft.com/office/drawing/2014/main" id="{328BB9D8-E639-A9A4-1C17-1939B30B75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5" y="2072640"/>
          <a:ext cx="3078487" cy="1490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2"/>
  <sheetViews>
    <sheetView showGridLines="0" tabSelected="1" topLeftCell="A22" workbookViewId="0">
      <selection activeCell="A27" sqref="A27:G27"/>
    </sheetView>
  </sheetViews>
  <sheetFormatPr defaultRowHeight="15" x14ac:dyDescent="0.2"/>
  <cols>
    <col min="1" max="1" width="14.5546875" customWidth="1"/>
    <col min="7" max="7" width="13.5546875" customWidth="1"/>
  </cols>
  <sheetData>
    <row r="1" spans="1:7" ht="32.25" x14ac:dyDescent="0.2">
      <c r="A1" s="134" t="s">
        <v>0</v>
      </c>
      <c r="B1" s="135"/>
      <c r="C1" s="135"/>
      <c r="D1" s="135"/>
      <c r="E1" s="135"/>
      <c r="F1" s="135"/>
      <c r="G1" s="135"/>
    </row>
    <row r="2" spans="1:7" ht="15.75" customHeight="1" x14ac:dyDescent="0.2">
      <c r="D2" s="1"/>
    </row>
    <row r="3" spans="1:7" ht="32.25" x14ac:dyDescent="0.2">
      <c r="A3" s="134" t="s">
        <v>1</v>
      </c>
      <c r="B3" s="135"/>
      <c r="C3" s="135"/>
      <c r="D3" s="135"/>
      <c r="E3" s="135"/>
      <c r="F3" s="135"/>
      <c r="G3" s="135"/>
    </row>
    <row r="4" spans="1:7" x14ac:dyDescent="0.2">
      <c r="D4" s="2"/>
    </row>
    <row r="5" spans="1:7" x14ac:dyDescent="0.2">
      <c r="D5" s="2"/>
    </row>
    <row r="6" spans="1:7" x14ac:dyDescent="0.2">
      <c r="D6" s="2"/>
    </row>
    <row r="7" spans="1:7" x14ac:dyDescent="0.2">
      <c r="D7" s="2"/>
    </row>
    <row r="8" spans="1:7" x14ac:dyDescent="0.2">
      <c r="D8" s="2"/>
    </row>
    <row r="9" spans="1:7" x14ac:dyDescent="0.2">
      <c r="D9" s="2"/>
    </row>
    <row r="10" spans="1:7" x14ac:dyDescent="0.2">
      <c r="D10" s="2"/>
    </row>
    <row r="11" spans="1:7" x14ac:dyDescent="0.2">
      <c r="D11" s="2"/>
    </row>
    <row r="12" spans="1:7" x14ac:dyDescent="0.2">
      <c r="D12" s="2"/>
    </row>
    <row r="13" spans="1:7" x14ac:dyDescent="0.2">
      <c r="D13" s="2"/>
    </row>
    <row r="14" spans="1:7" x14ac:dyDescent="0.2">
      <c r="D14" s="2"/>
    </row>
    <row r="15" spans="1:7" x14ac:dyDescent="0.2">
      <c r="D15" s="2"/>
    </row>
    <row r="16" spans="1:7" x14ac:dyDescent="0.2">
      <c r="D16" s="2"/>
    </row>
    <row r="18" spans="1:7" x14ac:dyDescent="0.2">
      <c r="D18" s="2"/>
    </row>
    <row r="19" spans="1:7" x14ac:dyDescent="0.2">
      <c r="D19" s="3"/>
    </row>
    <row r="20" spans="1:7" x14ac:dyDescent="0.2">
      <c r="D20" s="3"/>
    </row>
    <row r="21" spans="1:7" x14ac:dyDescent="0.2">
      <c r="D21" s="3"/>
    </row>
    <row r="22" spans="1:7" x14ac:dyDescent="0.2">
      <c r="D22" s="3"/>
    </row>
    <row r="23" spans="1:7" x14ac:dyDescent="0.2">
      <c r="D23" s="3"/>
    </row>
    <row r="24" spans="1:7" x14ac:dyDescent="0.2">
      <c r="D24" s="3"/>
    </row>
    <row r="25" spans="1:7" x14ac:dyDescent="0.2">
      <c r="D25" s="3"/>
    </row>
    <row r="26" spans="1:7" x14ac:dyDescent="0.2">
      <c r="D26" s="3"/>
    </row>
    <row r="27" spans="1:7" ht="32.25" x14ac:dyDescent="0.2">
      <c r="A27" s="134">
        <v>2025</v>
      </c>
      <c r="B27" s="135"/>
      <c r="C27" s="135"/>
      <c r="D27" s="135"/>
      <c r="E27" s="135"/>
      <c r="F27" s="135"/>
      <c r="G27" s="135"/>
    </row>
    <row r="28" spans="1:7" ht="32.25" x14ac:dyDescent="0.2">
      <c r="A28" s="134" t="s">
        <v>2</v>
      </c>
      <c r="B28" s="135"/>
      <c r="C28" s="135"/>
      <c r="D28" s="135"/>
      <c r="E28" s="135"/>
      <c r="F28" s="135"/>
      <c r="G28" s="135"/>
    </row>
    <row r="29" spans="1:7" ht="14.25" customHeight="1" x14ac:dyDescent="0.2">
      <c r="D29" s="1"/>
    </row>
    <row r="30" spans="1:7" ht="17.25" customHeight="1" x14ac:dyDescent="0.25">
      <c r="A30" s="133" t="str">
        <f>'Cover Page'!A3:E3</f>
        <v>INSERT COMPANY NAME</v>
      </c>
      <c r="B30" s="133"/>
      <c r="C30" s="133"/>
      <c r="D30" s="133"/>
      <c r="E30" s="133"/>
      <c r="F30" s="133"/>
      <c r="G30" s="133"/>
    </row>
    <row r="31" spans="1:7" x14ac:dyDescent="0.2">
      <c r="D31" s="4" t="s">
        <v>3</v>
      </c>
    </row>
    <row r="32" spans="1:7" x14ac:dyDescent="0.2">
      <c r="E32" s="4"/>
    </row>
    <row r="33" spans="1:7" x14ac:dyDescent="0.2">
      <c r="E33" s="4"/>
    </row>
    <row r="34" spans="1:7" ht="15.75" x14ac:dyDescent="0.25">
      <c r="A34" s="133" t="str">
        <f>'Cover Page'!A2:E2</f>
        <v>FOR THE YEAR ENDING DECEMBER 31, 2025</v>
      </c>
      <c r="B34" s="133"/>
      <c r="C34" s="133"/>
      <c r="D34" s="133"/>
      <c r="E34" s="133"/>
      <c r="F34" s="133"/>
      <c r="G34" s="133"/>
    </row>
    <row r="35" spans="1:7" x14ac:dyDescent="0.2">
      <c r="D35" s="4" t="s">
        <v>4</v>
      </c>
    </row>
    <row r="36" spans="1:7" x14ac:dyDescent="0.2">
      <c r="E36" s="4"/>
    </row>
    <row r="37" spans="1:7" x14ac:dyDescent="0.2">
      <c r="E37" s="4"/>
    </row>
    <row r="38" spans="1:7" x14ac:dyDescent="0.2">
      <c r="E38" s="4"/>
    </row>
    <row r="39" spans="1:7" x14ac:dyDescent="0.2">
      <c r="E39" s="4"/>
    </row>
    <row r="40" spans="1:7" x14ac:dyDescent="0.2">
      <c r="A40" s="5" t="s">
        <v>6</v>
      </c>
      <c r="E40" s="4"/>
    </row>
    <row r="41" spans="1:7" x14ac:dyDescent="0.2">
      <c r="A41" s="5" t="s">
        <v>5</v>
      </c>
      <c r="E41" s="4"/>
    </row>
    <row r="42" spans="1:7" x14ac:dyDescent="0.2">
      <c r="A42" s="6"/>
      <c r="E42" s="5"/>
    </row>
  </sheetData>
  <sheetProtection selectLockedCells="1" selectUnlockedCells="1"/>
  <mergeCells count="6">
    <mergeCell ref="A34:G34"/>
    <mergeCell ref="A1:G1"/>
    <mergeCell ref="A3:G3"/>
    <mergeCell ref="A27:G27"/>
    <mergeCell ref="A28:G28"/>
    <mergeCell ref="A30:G30"/>
  </mergeCells>
  <pageMargins left="0.7" right="0.7" top="0.75" bottom="0.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4"/>
  <sheetViews>
    <sheetView workbookViewId="0">
      <selection activeCell="C12" sqref="C12"/>
    </sheetView>
  </sheetViews>
  <sheetFormatPr defaultColWidth="8.88671875" defaultRowHeight="15" x14ac:dyDescent="0.2"/>
  <cols>
    <col min="1" max="1" width="8.88671875" style="111"/>
    <col min="2" max="2" width="12.21875" style="111" customWidth="1"/>
    <col min="3" max="3" width="9.109375" style="111" customWidth="1"/>
    <col min="4" max="4" width="0.6640625" style="111" customWidth="1"/>
    <col min="5" max="6" width="9.109375" style="111" customWidth="1"/>
    <col min="7" max="7" width="0.88671875" style="111" customWidth="1"/>
    <col min="8" max="8" width="9.109375" style="111" customWidth="1"/>
    <col min="9" max="9" width="10.21875" style="111" customWidth="1"/>
    <col min="10" max="13" width="9.109375" style="111" customWidth="1"/>
    <col min="14" max="16384" width="8.88671875" style="111"/>
  </cols>
  <sheetData>
    <row r="1" spans="1:13" ht="15.75" customHeight="1" x14ac:dyDescent="0.2">
      <c r="A1" s="207" t="str">
        <f>'Cover Page'!$A$1:$E$1</f>
        <v>MONTANA CAPTIVE INSURANCE COMPANY ANNUAL REPORT</v>
      </c>
      <c r="B1" s="207"/>
      <c r="C1" s="207"/>
      <c r="D1" s="207"/>
      <c r="E1" s="207"/>
      <c r="F1" s="207"/>
      <c r="G1" s="207"/>
      <c r="H1" s="207"/>
      <c r="I1" s="207"/>
      <c r="J1" s="207"/>
      <c r="K1" s="207"/>
      <c r="L1" s="207"/>
      <c r="M1" s="207"/>
    </row>
    <row r="2" spans="1:13" ht="15.75" customHeight="1" x14ac:dyDescent="0.2">
      <c r="A2" s="151" t="str">
        <f>'Cover Page'!$A$2:$E$2</f>
        <v>FOR THE YEAR ENDING DECEMBER 31, 2025</v>
      </c>
      <c r="B2" s="151"/>
      <c r="C2" s="151"/>
      <c r="D2" s="151"/>
      <c r="E2" s="151"/>
      <c r="F2" s="151"/>
      <c r="G2" s="151"/>
      <c r="H2" s="151"/>
      <c r="I2" s="151"/>
      <c r="J2" s="151"/>
      <c r="K2" s="151"/>
      <c r="L2" s="151"/>
      <c r="M2" s="151"/>
    </row>
    <row r="3" spans="1:13" ht="15.75" customHeight="1" x14ac:dyDescent="0.2">
      <c r="A3" s="151" t="str">
        <f>'Cover Page'!$A$3:$E$3</f>
        <v>INSERT COMPANY NAME</v>
      </c>
      <c r="B3" s="151"/>
      <c r="C3" s="151"/>
      <c r="D3" s="151"/>
      <c r="E3" s="151"/>
      <c r="F3" s="151"/>
      <c r="G3" s="151"/>
      <c r="H3" s="151"/>
      <c r="I3" s="151"/>
      <c r="J3" s="151"/>
      <c r="K3" s="151"/>
      <c r="L3" s="151"/>
      <c r="M3" s="151"/>
    </row>
    <row r="4" spans="1:13" ht="15.75" customHeight="1" x14ac:dyDescent="0.2">
      <c r="A4" s="112"/>
      <c r="B4" s="112"/>
      <c r="C4" s="112"/>
      <c r="D4" s="112"/>
      <c r="E4" s="112"/>
      <c r="F4" s="112"/>
      <c r="G4" s="112"/>
      <c r="H4" s="112"/>
      <c r="I4" s="112"/>
      <c r="J4" s="112"/>
      <c r="K4" s="112"/>
      <c r="L4" s="112"/>
      <c r="M4" s="112"/>
    </row>
    <row r="5" spans="1:13" s="110" customFormat="1" ht="15.75" customHeight="1" x14ac:dyDescent="0.2">
      <c r="A5" s="214" t="s">
        <v>181</v>
      </c>
      <c r="B5" s="214"/>
      <c r="C5" s="214"/>
      <c r="D5" s="214"/>
      <c r="E5" s="214"/>
      <c r="F5" s="214"/>
      <c r="G5" s="214"/>
      <c r="H5" s="214"/>
      <c r="I5" s="214"/>
      <c r="J5" s="214"/>
      <c r="K5" s="214"/>
      <c r="L5" s="214"/>
      <c r="M5" s="214"/>
    </row>
    <row r="6" spans="1:13" s="110" customFormat="1" ht="15.75" customHeight="1" x14ac:dyDescent="0.2">
      <c r="A6" s="214"/>
      <c r="B6" s="214"/>
      <c r="C6" s="214"/>
      <c r="D6" s="214"/>
      <c r="E6" s="214"/>
      <c r="F6" s="214"/>
      <c r="G6" s="214"/>
      <c r="H6" s="214"/>
      <c r="I6" s="214"/>
      <c r="J6" s="214"/>
      <c r="K6" s="214"/>
      <c r="L6" s="214"/>
      <c r="M6" s="214"/>
    </row>
    <row r="7" spans="1:13" s="110" customFormat="1" ht="15.75" customHeight="1" x14ac:dyDescent="0.2">
      <c r="A7" s="210" t="s">
        <v>182</v>
      </c>
      <c r="B7" s="210"/>
      <c r="C7" s="208" t="s">
        <v>327</v>
      </c>
      <c r="D7" s="211"/>
      <c r="E7" s="211"/>
      <c r="F7" s="208" t="s">
        <v>328</v>
      </c>
      <c r="G7" s="210"/>
      <c r="H7" s="210"/>
      <c r="I7" s="208" t="s">
        <v>329</v>
      </c>
      <c r="J7" s="208" t="s">
        <v>330</v>
      </c>
      <c r="K7" s="208" t="s">
        <v>331</v>
      </c>
      <c r="L7" s="208" t="s">
        <v>332</v>
      </c>
      <c r="M7" s="208" t="s">
        <v>333</v>
      </c>
    </row>
    <row r="8" spans="1:13" s="110" customFormat="1" ht="15" customHeight="1" x14ac:dyDescent="0.2">
      <c r="A8" s="210"/>
      <c r="B8" s="210"/>
      <c r="C8" s="209"/>
      <c r="D8" s="209"/>
      <c r="E8" s="209"/>
      <c r="F8" s="210"/>
      <c r="G8" s="210"/>
      <c r="H8" s="210"/>
      <c r="I8" s="209"/>
      <c r="J8" s="209"/>
      <c r="K8" s="208"/>
      <c r="L8" s="208"/>
      <c r="M8" s="208"/>
    </row>
    <row r="9" spans="1:13" s="110" customFormat="1" ht="15" customHeight="1" x14ac:dyDescent="0.2">
      <c r="A9" s="210"/>
      <c r="B9" s="210"/>
      <c r="C9" s="209"/>
      <c r="D9" s="209"/>
      <c r="E9" s="209"/>
      <c r="F9" s="210"/>
      <c r="G9" s="210"/>
      <c r="H9" s="210"/>
      <c r="I9" s="209"/>
      <c r="J9" s="209"/>
      <c r="K9" s="208"/>
      <c r="L9" s="208"/>
      <c r="M9" s="208"/>
    </row>
    <row r="10" spans="1:13" s="110" customFormat="1" ht="15.75" customHeight="1" x14ac:dyDescent="0.2">
      <c r="A10" s="210"/>
      <c r="B10" s="210"/>
      <c r="C10" s="209"/>
      <c r="D10" s="209"/>
      <c r="E10" s="209"/>
      <c r="F10" s="210"/>
      <c r="G10" s="210"/>
      <c r="H10" s="210"/>
      <c r="I10" s="209"/>
      <c r="J10" s="209"/>
      <c r="K10" s="208"/>
      <c r="L10" s="208"/>
      <c r="M10" s="208"/>
    </row>
    <row r="11" spans="1:13" s="110" customFormat="1" ht="15.75" customHeight="1" x14ac:dyDescent="0.2">
      <c r="A11" s="210"/>
      <c r="B11" s="210"/>
      <c r="C11" s="108" t="s">
        <v>183</v>
      </c>
      <c r="D11" s="108"/>
      <c r="E11" s="108" t="s">
        <v>184</v>
      </c>
      <c r="F11" s="108" t="s">
        <v>185</v>
      </c>
      <c r="G11" s="108"/>
      <c r="H11" s="108" t="s">
        <v>184</v>
      </c>
      <c r="I11" s="209"/>
      <c r="J11" s="209"/>
      <c r="K11" s="208"/>
      <c r="L11" s="208"/>
      <c r="M11" s="208"/>
    </row>
    <row r="12" spans="1:13" s="110" customFormat="1" ht="12.75" x14ac:dyDescent="0.2">
      <c r="A12" s="215"/>
      <c r="B12" s="215"/>
      <c r="C12" s="102"/>
      <c r="D12" s="102"/>
      <c r="E12" s="102"/>
      <c r="F12" s="102"/>
      <c r="G12" s="102"/>
      <c r="H12" s="102"/>
      <c r="I12" s="102"/>
      <c r="J12" s="102"/>
      <c r="K12" s="102"/>
      <c r="L12" s="102"/>
      <c r="M12" s="102"/>
    </row>
    <row r="13" spans="1:13" s="110" customFormat="1" ht="12.75" x14ac:dyDescent="0.2">
      <c r="A13" s="212" t="s">
        <v>186</v>
      </c>
      <c r="B13" s="212"/>
      <c r="C13" s="103"/>
      <c r="D13" s="103"/>
      <c r="E13" s="103"/>
      <c r="F13" s="103"/>
      <c r="G13" s="103"/>
      <c r="H13" s="103"/>
      <c r="I13" s="103"/>
      <c r="J13" s="103">
        <f>SUM(C13:H13)-I13</f>
        <v>0</v>
      </c>
      <c r="K13" s="103"/>
      <c r="L13" s="103"/>
      <c r="M13" s="103">
        <f>J13+K13-L13</f>
        <v>0</v>
      </c>
    </row>
    <row r="14" spans="1:13" s="110" customFormat="1" ht="12.75" x14ac:dyDescent="0.2">
      <c r="A14" s="212" t="s">
        <v>187</v>
      </c>
      <c r="B14" s="212"/>
      <c r="C14" s="103"/>
      <c r="D14" s="103"/>
      <c r="E14" s="103"/>
      <c r="F14" s="103"/>
      <c r="G14" s="103"/>
      <c r="H14" s="103"/>
      <c r="I14" s="103"/>
      <c r="J14" s="103">
        <f t="shared" ref="J14:J19" si="0">SUM(C14:H14)-I14</f>
        <v>0</v>
      </c>
      <c r="K14" s="103"/>
      <c r="L14" s="103"/>
      <c r="M14" s="103">
        <f t="shared" ref="M14:M19" si="1">J14+K14-L14</f>
        <v>0</v>
      </c>
    </row>
    <row r="15" spans="1:13" s="110" customFormat="1" ht="12.75" x14ac:dyDescent="0.2">
      <c r="A15" s="212" t="s">
        <v>188</v>
      </c>
      <c r="B15" s="212"/>
      <c r="C15" s="103"/>
      <c r="D15" s="103"/>
      <c r="E15" s="103"/>
      <c r="F15" s="103"/>
      <c r="G15" s="103"/>
      <c r="H15" s="103"/>
      <c r="I15" s="103"/>
      <c r="J15" s="103">
        <f t="shared" si="0"/>
        <v>0</v>
      </c>
      <c r="K15" s="103"/>
      <c r="L15" s="103"/>
      <c r="M15" s="103">
        <f t="shared" si="1"/>
        <v>0</v>
      </c>
    </row>
    <row r="16" spans="1:13" s="110" customFormat="1" ht="12.75" x14ac:dyDescent="0.2">
      <c r="A16" s="212" t="s">
        <v>189</v>
      </c>
      <c r="B16" s="212"/>
      <c r="C16" s="103"/>
      <c r="D16" s="103"/>
      <c r="E16" s="103"/>
      <c r="F16" s="103"/>
      <c r="G16" s="103"/>
      <c r="H16" s="103"/>
      <c r="I16" s="103"/>
      <c r="J16" s="103">
        <f t="shared" si="0"/>
        <v>0</v>
      </c>
      <c r="K16" s="103"/>
      <c r="L16" s="103"/>
      <c r="M16" s="103">
        <f t="shared" si="1"/>
        <v>0</v>
      </c>
    </row>
    <row r="17" spans="1:13" s="110" customFormat="1" ht="12.75" x14ac:dyDescent="0.2">
      <c r="A17" s="212" t="s">
        <v>191</v>
      </c>
      <c r="B17" s="212"/>
      <c r="C17" s="103"/>
      <c r="D17" s="103"/>
      <c r="E17" s="103"/>
      <c r="F17" s="103"/>
      <c r="G17" s="103"/>
      <c r="H17" s="103"/>
      <c r="I17" s="103"/>
      <c r="J17" s="103">
        <f t="shared" si="0"/>
        <v>0</v>
      </c>
      <c r="K17" s="103"/>
      <c r="L17" s="103"/>
      <c r="M17" s="103">
        <f t="shared" si="1"/>
        <v>0</v>
      </c>
    </row>
    <row r="18" spans="1:13" s="110" customFormat="1" ht="12.75" x14ac:dyDescent="0.2">
      <c r="A18" s="212" t="s">
        <v>193</v>
      </c>
      <c r="B18" s="212"/>
      <c r="C18" s="103"/>
      <c r="D18" s="103"/>
      <c r="E18" s="103"/>
      <c r="F18" s="103"/>
      <c r="G18" s="103"/>
      <c r="H18" s="103"/>
      <c r="I18" s="103"/>
      <c r="J18" s="103">
        <f t="shared" si="0"/>
        <v>0</v>
      </c>
      <c r="K18" s="103"/>
      <c r="L18" s="103"/>
      <c r="M18" s="103">
        <f t="shared" si="1"/>
        <v>0</v>
      </c>
    </row>
    <row r="19" spans="1:13" s="110" customFormat="1" ht="31.5" customHeight="1" x14ac:dyDescent="0.2">
      <c r="A19" s="216" t="s">
        <v>192</v>
      </c>
      <c r="B19" s="217"/>
      <c r="C19" s="103"/>
      <c r="D19" s="103"/>
      <c r="E19" s="103"/>
      <c r="F19" s="103"/>
      <c r="G19" s="103"/>
      <c r="H19" s="103"/>
      <c r="I19" s="103"/>
      <c r="J19" s="103">
        <f t="shared" si="0"/>
        <v>0</v>
      </c>
      <c r="K19" s="103"/>
      <c r="L19" s="103"/>
      <c r="M19" s="103">
        <f t="shared" si="1"/>
        <v>0</v>
      </c>
    </row>
    <row r="20" spans="1:13" s="110" customFormat="1" ht="12.75" x14ac:dyDescent="0.2">
      <c r="A20" s="212"/>
      <c r="B20" s="212"/>
      <c r="C20" s="100"/>
      <c r="D20" s="100"/>
      <c r="E20" s="100"/>
      <c r="F20" s="100"/>
      <c r="G20" s="100"/>
      <c r="H20" s="100"/>
      <c r="I20" s="100"/>
      <c r="J20" s="100"/>
      <c r="K20" s="100"/>
      <c r="L20" s="100"/>
      <c r="M20" s="100"/>
    </row>
    <row r="21" spans="1:13" s="110" customFormat="1" ht="12.75" x14ac:dyDescent="0.2">
      <c r="A21" s="212"/>
      <c r="B21" s="212"/>
      <c r="C21" s="100"/>
      <c r="D21" s="100"/>
      <c r="E21" s="100"/>
      <c r="F21" s="100"/>
      <c r="G21" s="100"/>
      <c r="H21" s="100"/>
      <c r="I21" s="100"/>
      <c r="J21" s="100"/>
      <c r="K21" s="100"/>
      <c r="L21" s="100"/>
      <c r="M21" s="100"/>
    </row>
    <row r="22" spans="1:13" s="110" customFormat="1" ht="12.75" x14ac:dyDescent="0.2">
      <c r="A22" s="212"/>
      <c r="B22" s="212"/>
      <c r="C22" s="100"/>
      <c r="D22" s="100"/>
      <c r="E22" s="100"/>
      <c r="F22" s="100"/>
      <c r="G22" s="100"/>
      <c r="H22" s="100"/>
      <c r="I22" s="100"/>
      <c r="J22" s="100"/>
      <c r="K22" s="100"/>
      <c r="L22" s="100"/>
      <c r="M22" s="100"/>
    </row>
    <row r="23" spans="1:13" s="110" customFormat="1" ht="12.75" x14ac:dyDescent="0.2">
      <c r="A23" s="212"/>
      <c r="B23" s="212"/>
      <c r="C23" s="100"/>
      <c r="D23" s="100"/>
      <c r="E23" s="100"/>
      <c r="F23" s="100"/>
      <c r="G23" s="100"/>
      <c r="H23" s="100"/>
      <c r="I23" s="100"/>
      <c r="J23" s="100"/>
      <c r="K23" s="100"/>
      <c r="L23" s="100"/>
      <c r="M23" s="100"/>
    </row>
    <row r="24" spans="1:13" s="110" customFormat="1" ht="12.75" x14ac:dyDescent="0.2">
      <c r="A24" s="212"/>
      <c r="B24" s="212"/>
      <c r="C24" s="100"/>
      <c r="D24" s="100"/>
      <c r="E24" s="100"/>
      <c r="F24" s="100"/>
      <c r="G24" s="100"/>
      <c r="H24" s="100"/>
      <c r="I24" s="100"/>
      <c r="J24" s="100"/>
      <c r="K24" s="100"/>
      <c r="L24" s="100"/>
      <c r="M24" s="100"/>
    </row>
    <row r="25" spans="1:13" s="110" customFormat="1" ht="12.75" x14ac:dyDescent="0.2">
      <c r="A25" s="212"/>
      <c r="B25" s="212"/>
      <c r="C25" s="100"/>
      <c r="D25" s="100"/>
      <c r="E25" s="100"/>
      <c r="F25" s="100"/>
      <c r="G25" s="100"/>
      <c r="H25" s="100"/>
      <c r="I25" s="100"/>
      <c r="J25" s="100"/>
      <c r="K25" s="100"/>
      <c r="L25" s="100"/>
      <c r="M25" s="100"/>
    </row>
    <row r="26" spans="1:13" s="110" customFormat="1" ht="12.75" x14ac:dyDescent="0.2">
      <c r="A26" s="212"/>
      <c r="B26" s="212"/>
      <c r="C26" s="100"/>
      <c r="D26" s="100"/>
      <c r="E26" s="100"/>
      <c r="F26" s="100"/>
      <c r="G26" s="100"/>
      <c r="H26" s="100"/>
      <c r="I26" s="100"/>
      <c r="J26" s="100"/>
      <c r="K26" s="100"/>
      <c r="L26" s="100"/>
      <c r="M26" s="100"/>
    </row>
    <row r="27" spans="1:13" s="110" customFormat="1" ht="12.75" x14ac:dyDescent="0.2">
      <c r="A27" s="212"/>
      <c r="B27" s="212"/>
      <c r="C27" s="100"/>
      <c r="D27" s="100"/>
      <c r="E27" s="100"/>
      <c r="F27" s="100"/>
      <c r="G27" s="100"/>
      <c r="H27" s="100"/>
      <c r="I27" s="100"/>
      <c r="J27" s="100"/>
      <c r="K27" s="100"/>
      <c r="L27" s="100"/>
      <c r="M27" s="100"/>
    </row>
    <row r="28" spans="1:13" s="110" customFormat="1" ht="12.75" x14ac:dyDescent="0.2">
      <c r="A28" s="212"/>
      <c r="B28" s="212"/>
      <c r="C28" s="100"/>
      <c r="D28" s="100"/>
      <c r="E28" s="100"/>
      <c r="F28" s="100"/>
      <c r="G28" s="100"/>
      <c r="H28" s="100"/>
      <c r="I28" s="100"/>
      <c r="J28" s="100"/>
      <c r="K28" s="100"/>
      <c r="L28" s="100"/>
      <c r="M28" s="100"/>
    </row>
    <row r="29" spans="1:13" s="110" customFormat="1" ht="12.75" x14ac:dyDescent="0.2">
      <c r="A29" s="212"/>
      <c r="B29" s="212"/>
      <c r="C29" s="100"/>
      <c r="D29" s="100"/>
      <c r="E29" s="100"/>
      <c r="F29" s="100"/>
      <c r="G29" s="100"/>
      <c r="H29" s="100"/>
      <c r="I29" s="100"/>
      <c r="J29" s="100"/>
      <c r="K29" s="100"/>
      <c r="L29" s="100"/>
      <c r="M29" s="100"/>
    </row>
    <row r="30" spans="1:13" s="110" customFormat="1" ht="12.75" x14ac:dyDescent="0.2">
      <c r="A30" s="212"/>
      <c r="B30" s="212"/>
      <c r="C30" s="100"/>
      <c r="D30" s="100"/>
      <c r="E30" s="100"/>
      <c r="F30" s="100"/>
      <c r="G30" s="100"/>
      <c r="H30" s="100"/>
      <c r="I30" s="100"/>
      <c r="J30" s="100"/>
      <c r="K30" s="100"/>
      <c r="L30" s="100"/>
      <c r="M30" s="100"/>
    </row>
    <row r="31" spans="1:13" s="110" customFormat="1" ht="12.75" x14ac:dyDescent="0.2">
      <c r="A31" s="213"/>
      <c r="B31" s="213"/>
      <c r="C31" s="101"/>
      <c r="D31" s="101"/>
      <c r="E31" s="101"/>
      <c r="F31" s="101"/>
      <c r="G31" s="101"/>
      <c r="H31" s="101"/>
      <c r="I31" s="101"/>
      <c r="J31" s="101"/>
      <c r="K31" s="101"/>
      <c r="L31" s="101"/>
      <c r="M31" s="101"/>
    </row>
    <row r="32" spans="1:13" s="110" customFormat="1" ht="24.75" customHeight="1" x14ac:dyDescent="0.2">
      <c r="A32" s="104" t="s">
        <v>190</v>
      </c>
      <c r="B32" s="105"/>
      <c r="C32" s="106">
        <f>SUM(C13:C18)</f>
        <v>0</v>
      </c>
      <c r="D32" s="106"/>
      <c r="E32" s="106">
        <f>SUM(E13:E18)</f>
        <v>0</v>
      </c>
      <c r="F32" s="106">
        <f>SUM(F13:F18)</f>
        <v>0</v>
      </c>
      <c r="G32" s="107"/>
      <c r="H32" s="106">
        <f t="shared" ref="H32:M32" si="2">SUM(H13:H18)</f>
        <v>0</v>
      </c>
      <c r="I32" s="106">
        <f t="shared" si="2"/>
        <v>0</v>
      </c>
      <c r="J32" s="106">
        <f t="shared" si="2"/>
        <v>0</v>
      </c>
      <c r="K32" s="106">
        <f t="shared" si="2"/>
        <v>0</v>
      </c>
      <c r="L32" s="106">
        <f t="shared" si="2"/>
        <v>0</v>
      </c>
      <c r="M32" s="106">
        <f t="shared" si="2"/>
        <v>0</v>
      </c>
    </row>
    <row r="33" spans="9:10" s="110" customFormat="1" ht="12.75" x14ac:dyDescent="0.2">
      <c r="I33" s="113"/>
      <c r="J33" s="114" t="s">
        <v>194</v>
      </c>
    </row>
    <row r="34" spans="9:10" s="110" customFormat="1" ht="12.75" x14ac:dyDescent="0.2"/>
  </sheetData>
  <sheetProtection password="F8E0" sheet="1" objects="1" scenarios="1" formatCells="0" formatColumns="0" formatRows="0" insertColumns="0" insertRows="0" deleteColumns="0" deleteRows="0" selectLockedCells="1" sort="0" autoFilter="0"/>
  <protectedRanges>
    <protectedRange password="F8E0" sqref="C20:M31" name="Do Not Fill"/>
  </protectedRanges>
  <mergeCells count="32">
    <mergeCell ref="A22:B22"/>
    <mergeCell ref="A23:B23"/>
    <mergeCell ref="A27:B27"/>
    <mergeCell ref="A28:B28"/>
    <mergeCell ref="A29:B29"/>
    <mergeCell ref="A30:B30"/>
    <mergeCell ref="A31:B31"/>
    <mergeCell ref="A25:B25"/>
    <mergeCell ref="A21:B21"/>
    <mergeCell ref="A5:M6"/>
    <mergeCell ref="A16:B16"/>
    <mergeCell ref="A12:B12"/>
    <mergeCell ref="A13:B13"/>
    <mergeCell ref="A14:B14"/>
    <mergeCell ref="A15:B15"/>
    <mergeCell ref="A17:B17"/>
    <mergeCell ref="A18:B18"/>
    <mergeCell ref="A19:B19"/>
    <mergeCell ref="A24:B24"/>
    <mergeCell ref="A20:B20"/>
    <mergeCell ref="A26:B26"/>
    <mergeCell ref="A1:M1"/>
    <mergeCell ref="A2:M2"/>
    <mergeCell ref="A3:M3"/>
    <mergeCell ref="K7:K11"/>
    <mergeCell ref="L7:L11"/>
    <mergeCell ref="M7:M11"/>
    <mergeCell ref="J7:J11"/>
    <mergeCell ref="A7:B11"/>
    <mergeCell ref="C7:E10"/>
    <mergeCell ref="F7:H10"/>
    <mergeCell ref="I7:I11"/>
  </mergeCells>
  <pageMargins left="0.45" right="0.45" top="0.5" bottom="0.5" header="0.3" footer="0.3"/>
  <pageSetup orientation="landscape" r:id="rId1"/>
  <headerFooter>
    <oddFooter>&amp;C&amp;"Tahoma,Regular"&amp;10&amp;A</oddFooter>
  </headerFooter>
  <ignoredErrors>
    <ignoredError sqref="J13:J19 M13:M19 C32:M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0"/>
  <sheetViews>
    <sheetView workbookViewId="0">
      <selection activeCell="B11" sqref="B11"/>
    </sheetView>
  </sheetViews>
  <sheetFormatPr defaultColWidth="8.88671875" defaultRowHeight="15" x14ac:dyDescent="0.2"/>
  <cols>
    <col min="1" max="1" width="14.77734375" style="17" customWidth="1"/>
    <col min="2" max="2" width="17.109375" style="17" customWidth="1"/>
    <col min="3" max="3" width="13.6640625" style="17" customWidth="1"/>
    <col min="4" max="4" width="12" style="17" customWidth="1"/>
    <col min="5" max="16384" width="8.88671875" style="17"/>
  </cols>
  <sheetData>
    <row r="1" spans="1:6" ht="15.75" x14ac:dyDescent="0.25">
      <c r="A1" s="151" t="str">
        <f>'Cover Page'!A1:E1</f>
        <v>MONTANA CAPTIVE INSURANCE COMPANY ANNUAL REPORT</v>
      </c>
      <c r="B1" s="152"/>
      <c r="C1" s="152"/>
      <c r="D1" s="152"/>
      <c r="E1" s="152"/>
      <c r="F1" s="152"/>
    </row>
    <row r="2" spans="1:6" ht="15.75" x14ac:dyDescent="0.25">
      <c r="A2" s="151" t="str">
        <f>'Cover Page'!A2:E2</f>
        <v>FOR THE YEAR ENDING DECEMBER 31, 2025</v>
      </c>
      <c r="B2" s="152"/>
      <c r="C2" s="152"/>
      <c r="D2" s="152"/>
      <c r="E2" s="152"/>
      <c r="F2" s="152"/>
    </row>
    <row r="3" spans="1:6" ht="15.75" x14ac:dyDescent="0.25">
      <c r="A3" s="151" t="str">
        <f>'Cover Page'!A3:E3</f>
        <v>INSERT COMPANY NAME</v>
      </c>
      <c r="B3" s="152"/>
      <c r="C3" s="152"/>
      <c r="D3" s="152"/>
      <c r="E3" s="152"/>
      <c r="F3" s="152"/>
    </row>
    <row r="4" spans="1:6" s="13" customFormat="1" ht="12.75" x14ac:dyDescent="0.2"/>
    <row r="5" spans="1:6" s="13" customFormat="1" ht="12.75" x14ac:dyDescent="0.2">
      <c r="A5" s="225"/>
      <c r="B5" s="226"/>
      <c r="C5" s="226"/>
      <c r="D5" s="226"/>
      <c r="E5" s="226"/>
      <c r="F5" s="227"/>
    </row>
    <row r="6" spans="1:6" s="13" customFormat="1" ht="12.75" x14ac:dyDescent="0.2">
      <c r="A6" s="228" t="s">
        <v>225</v>
      </c>
      <c r="B6" s="229"/>
      <c r="C6" s="229"/>
      <c r="D6" s="229"/>
      <c r="E6" s="229"/>
      <c r="F6" s="230"/>
    </row>
    <row r="7" spans="1:6" s="13" customFormat="1" ht="12.75" x14ac:dyDescent="0.2">
      <c r="A7" s="231"/>
      <c r="B7" s="232"/>
      <c r="C7" s="232"/>
      <c r="D7" s="232"/>
      <c r="E7" s="232"/>
      <c r="F7" s="233"/>
    </row>
    <row r="8" spans="1:6" s="13" customFormat="1" ht="38.25" x14ac:dyDescent="0.2">
      <c r="A8" s="18" t="s">
        <v>213</v>
      </c>
      <c r="B8" s="99" t="s">
        <v>214</v>
      </c>
      <c r="C8" s="18" t="s">
        <v>215</v>
      </c>
      <c r="D8" s="18" t="s">
        <v>220</v>
      </c>
      <c r="E8" s="18" t="s">
        <v>409</v>
      </c>
      <c r="F8" s="18" t="s">
        <v>221</v>
      </c>
    </row>
    <row r="9" spans="1:6" s="13" customFormat="1" ht="12.75" x14ac:dyDescent="0.2">
      <c r="A9" s="219"/>
      <c r="B9" s="220"/>
      <c r="C9" s="220"/>
      <c r="D9" s="220"/>
      <c r="E9" s="220"/>
      <c r="F9" s="221"/>
    </row>
    <row r="10" spans="1:6" s="13" customFormat="1" ht="12.75" x14ac:dyDescent="0.2">
      <c r="A10" s="222" t="s">
        <v>216</v>
      </c>
      <c r="B10" s="223"/>
      <c r="C10" s="223"/>
      <c r="D10" s="223"/>
      <c r="E10" s="223"/>
      <c r="F10" s="224"/>
    </row>
    <row r="11" spans="1:6" s="13" customFormat="1" ht="12.75" x14ac:dyDescent="0.2">
      <c r="A11" s="19"/>
      <c r="B11" s="74"/>
      <c r="C11" s="74"/>
      <c r="D11" s="74"/>
      <c r="E11" s="74"/>
      <c r="F11" s="74"/>
    </row>
    <row r="12" spans="1:6" s="13" customFormat="1" ht="12.75" x14ac:dyDescent="0.2">
      <c r="A12" s="19"/>
      <c r="B12" s="74"/>
      <c r="C12" s="74"/>
      <c r="D12" s="74"/>
      <c r="E12" s="74"/>
      <c r="F12" s="74"/>
    </row>
    <row r="13" spans="1:6" s="13" customFormat="1" ht="12.75" x14ac:dyDescent="0.2">
      <c r="A13" s="19"/>
      <c r="B13" s="74"/>
      <c r="C13" s="74"/>
      <c r="D13" s="74"/>
      <c r="E13" s="74"/>
      <c r="F13" s="74"/>
    </row>
    <row r="14" spans="1:6" s="13" customFormat="1" ht="12.75" x14ac:dyDescent="0.2">
      <c r="A14" s="19"/>
      <c r="B14" s="74"/>
      <c r="C14" s="74"/>
      <c r="D14" s="74"/>
      <c r="E14" s="74"/>
      <c r="F14" s="74"/>
    </row>
    <row r="15" spans="1:6" s="13" customFormat="1" ht="12.75" x14ac:dyDescent="0.2">
      <c r="A15" s="19"/>
      <c r="B15" s="74"/>
      <c r="C15" s="74"/>
      <c r="D15" s="74"/>
      <c r="E15" s="74"/>
      <c r="F15" s="74"/>
    </row>
    <row r="16" spans="1:6" s="13" customFormat="1" ht="12.75" x14ac:dyDescent="0.2">
      <c r="A16" s="19"/>
      <c r="B16" s="74"/>
      <c r="C16" s="74"/>
      <c r="D16" s="74"/>
      <c r="E16" s="74"/>
      <c r="F16" s="74"/>
    </row>
    <row r="17" spans="1:6" s="13" customFormat="1" ht="12.75" x14ac:dyDescent="0.2">
      <c r="A17" s="19"/>
      <c r="B17" s="74"/>
      <c r="C17" s="74"/>
      <c r="D17" s="74"/>
      <c r="E17" s="74"/>
      <c r="F17" s="74"/>
    </row>
    <row r="18" spans="1:6" s="13" customFormat="1" ht="12.75" x14ac:dyDescent="0.2">
      <c r="A18" s="19"/>
      <c r="B18" s="74"/>
      <c r="C18" s="74"/>
      <c r="D18" s="74"/>
      <c r="E18" s="74"/>
      <c r="F18" s="74"/>
    </row>
    <row r="19" spans="1:6" s="13" customFormat="1" ht="12.75" x14ac:dyDescent="0.2">
      <c r="A19" s="19"/>
      <c r="B19" s="74"/>
      <c r="C19" s="74"/>
      <c r="D19" s="74"/>
      <c r="E19" s="74"/>
      <c r="F19" s="74"/>
    </row>
    <row r="20" spans="1:6" s="13" customFormat="1" ht="12.75" x14ac:dyDescent="0.2">
      <c r="A20" s="218"/>
      <c r="B20" s="218"/>
      <c r="C20" s="218"/>
      <c r="D20" s="218"/>
      <c r="E20" s="218"/>
      <c r="F20" s="218"/>
    </row>
    <row r="21" spans="1:6" s="13" customFormat="1" ht="12.75" x14ac:dyDescent="0.2">
      <c r="A21" s="218" t="s">
        <v>217</v>
      </c>
      <c r="B21" s="218"/>
      <c r="C21" s="218"/>
      <c r="D21" s="218"/>
      <c r="E21" s="218"/>
      <c r="F21" s="218"/>
    </row>
    <row r="22" spans="1:6" s="13" customFormat="1" ht="12.75" x14ac:dyDescent="0.2">
      <c r="A22" s="19"/>
      <c r="B22" s="74"/>
      <c r="C22" s="74"/>
      <c r="D22" s="74"/>
      <c r="E22" s="74"/>
      <c r="F22" s="74"/>
    </row>
    <row r="23" spans="1:6" s="13" customFormat="1" ht="12.75" x14ac:dyDescent="0.2">
      <c r="A23" s="19"/>
      <c r="B23" s="74"/>
      <c r="C23" s="74"/>
      <c r="D23" s="74"/>
      <c r="E23" s="74"/>
      <c r="F23" s="74"/>
    </row>
    <row r="24" spans="1:6" s="13" customFormat="1" ht="12.75" x14ac:dyDescent="0.2">
      <c r="A24" s="19"/>
      <c r="B24" s="74"/>
      <c r="C24" s="74"/>
      <c r="D24" s="74"/>
      <c r="E24" s="74"/>
      <c r="F24" s="74"/>
    </row>
    <row r="25" spans="1:6" s="13" customFormat="1" ht="12.75" x14ac:dyDescent="0.2">
      <c r="A25" s="19"/>
      <c r="B25" s="74"/>
      <c r="C25" s="74"/>
      <c r="D25" s="74"/>
      <c r="E25" s="74"/>
      <c r="F25" s="74"/>
    </row>
    <row r="26" spans="1:6" s="13" customFormat="1" ht="12.75" x14ac:dyDescent="0.2">
      <c r="A26" s="19"/>
      <c r="B26" s="74"/>
      <c r="C26" s="74"/>
      <c r="D26" s="74"/>
      <c r="E26" s="74"/>
      <c r="F26" s="74"/>
    </row>
    <row r="27" spans="1:6" s="13" customFormat="1" ht="12.75" x14ac:dyDescent="0.2">
      <c r="A27" s="19"/>
      <c r="B27" s="74"/>
      <c r="C27" s="74"/>
      <c r="D27" s="74"/>
      <c r="E27" s="74"/>
      <c r="F27" s="74"/>
    </row>
    <row r="28" spans="1:6" s="13" customFormat="1" ht="12.75" x14ac:dyDescent="0.2">
      <c r="A28" s="19"/>
      <c r="B28" s="74"/>
      <c r="C28" s="74"/>
      <c r="D28" s="74"/>
      <c r="E28" s="74"/>
      <c r="F28" s="74"/>
    </row>
    <row r="29" spans="1:6" s="13" customFormat="1" ht="12.75" x14ac:dyDescent="0.2">
      <c r="A29" s="19"/>
      <c r="B29" s="74"/>
      <c r="C29" s="74"/>
      <c r="D29" s="74"/>
      <c r="E29" s="74"/>
      <c r="F29" s="74"/>
    </row>
    <row r="30" spans="1:6" s="13" customFormat="1" ht="12.75" x14ac:dyDescent="0.2">
      <c r="A30" s="19"/>
      <c r="B30" s="74"/>
      <c r="C30" s="74"/>
      <c r="D30" s="74"/>
      <c r="E30" s="74"/>
      <c r="F30" s="74"/>
    </row>
    <row r="31" spans="1:6" s="13" customFormat="1" ht="12.75" x14ac:dyDescent="0.2">
      <c r="A31" s="45" t="s">
        <v>218</v>
      </c>
      <c r="B31" s="75">
        <f>SUM(B11:B19,B22:B30)</f>
        <v>0</v>
      </c>
      <c r="C31" s="75">
        <f t="shared" ref="C31:F31" si="0">SUM(C11:C19,C22:C30)</f>
        <v>0</v>
      </c>
      <c r="D31" s="75">
        <f t="shared" si="0"/>
        <v>0</v>
      </c>
      <c r="E31" s="75">
        <f t="shared" si="0"/>
        <v>0</v>
      </c>
      <c r="F31" s="75">
        <f t="shared" si="0"/>
        <v>0</v>
      </c>
    </row>
    <row r="32" spans="1:6" s="13" customFormat="1" ht="12.75" x14ac:dyDescent="0.2">
      <c r="B32" s="24" t="s">
        <v>398</v>
      </c>
      <c r="C32" s="35" t="s">
        <v>238</v>
      </c>
      <c r="D32" s="35" t="s">
        <v>399</v>
      </c>
    </row>
    <row r="33" spans="1:2" s="13" customFormat="1" ht="12.75" x14ac:dyDescent="0.2">
      <c r="A33" s="24"/>
    </row>
    <row r="34" spans="1:2" s="13" customFormat="1" ht="12.75" x14ac:dyDescent="0.2">
      <c r="A34" s="24" t="s">
        <v>219</v>
      </c>
    </row>
    <row r="35" spans="1:2" s="13" customFormat="1" ht="12.75" x14ac:dyDescent="0.2"/>
    <row r="36" spans="1:2" s="13" customFormat="1" ht="12.75" x14ac:dyDescent="0.2">
      <c r="A36" s="30" t="s">
        <v>410</v>
      </c>
    </row>
    <row r="37" spans="1:2" s="13" customFormat="1" ht="12.75" x14ac:dyDescent="0.2">
      <c r="A37" s="31" t="s">
        <v>224</v>
      </c>
    </row>
    <row r="38" spans="1:2" s="13" customFormat="1" ht="12.75" x14ac:dyDescent="0.2">
      <c r="A38" s="31" t="s">
        <v>222</v>
      </c>
    </row>
    <row r="39" spans="1:2" s="13" customFormat="1" ht="12.75" x14ac:dyDescent="0.2">
      <c r="A39" s="31" t="s">
        <v>223</v>
      </c>
    </row>
    <row r="40" spans="1:2" s="13" customFormat="1" ht="12.75" x14ac:dyDescent="0.2">
      <c r="A40" s="31"/>
      <c r="B40" s="31"/>
    </row>
  </sheetData>
  <mergeCells count="10">
    <mergeCell ref="A21:F21"/>
    <mergeCell ref="A9:F9"/>
    <mergeCell ref="A10:F10"/>
    <mergeCell ref="A20:F20"/>
    <mergeCell ref="A1:F1"/>
    <mergeCell ref="A2:F2"/>
    <mergeCell ref="A3:F3"/>
    <mergeCell ref="A5:F5"/>
    <mergeCell ref="A6:F6"/>
    <mergeCell ref="A7:F7"/>
  </mergeCells>
  <pageMargins left="0.45" right="0.45" top="0.5" bottom="0.5" header="0.3" footer="0.3"/>
  <pageSetup orientation="portrait" r:id="rId1"/>
  <headerFooter>
    <oddFooter>&amp;C&amp;"Tahoma,Regular"&amp;10&amp;A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2"/>
  <sheetViews>
    <sheetView workbookViewId="0">
      <selection activeCell="A11" sqref="A11"/>
    </sheetView>
  </sheetViews>
  <sheetFormatPr defaultColWidth="8.88671875" defaultRowHeight="15" x14ac:dyDescent="0.2"/>
  <cols>
    <col min="1" max="1" width="16.44140625" style="17" customWidth="1"/>
    <col min="2" max="3" width="16.109375" style="17" customWidth="1"/>
    <col min="4" max="4" width="18.21875" style="17" customWidth="1"/>
    <col min="5" max="16384" width="8.88671875" style="17"/>
  </cols>
  <sheetData>
    <row r="1" spans="1:4" ht="15.75" x14ac:dyDescent="0.25">
      <c r="A1" s="151" t="str">
        <f>'Cover Page'!A1:E1</f>
        <v>MONTANA CAPTIVE INSURANCE COMPANY ANNUAL REPORT</v>
      </c>
      <c r="B1" s="152"/>
      <c r="C1" s="152"/>
      <c r="D1" s="152"/>
    </row>
    <row r="2" spans="1:4" ht="15.75" x14ac:dyDescent="0.25">
      <c r="A2" s="151" t="str">
        <f>'Cover Page'!A2:E2</f>
        <v>FOR THE YEAR ENDING DECEMBER 31, 2025</v>
      </c>
      <c r="B2" s="152"/>
      <c r="C2" s="152"/>
      <c r="D2" s="152"/>
    </row>
    <row r="3" spans="1:4" ht="15.75" x14ac:dyDescent="0.25">
      <c r="A3" s="151" t="str">
        <f>'Cover Page'!A3:E3</f>
        <v>INSERT COMPANY NAME</v>
      </c>
      <c r="B3" s="152"/>
      <c r="C3" s="152"/>
      <c r="D3" s="152"/>
    </row>
    <row r="5" spans="1:4" ht="15" customHeight="1" x14ac:dyDescent="0.2">
      <c r="A5" s="234" t="s">
        <v>226</v>
      </c>
      <c r="B5" s="234"/>
      <c r="C5" s="234"/>
      <c r="D5" s="234"/>
    </row>
    <row r="6" spans="1:4" x14ac:dyDescent="0.2">
      <c r="A6" s="234"/>
      <c r="B6" s="234"/>
      <c r="C6" s="234"/>
      <c r="D6" s="234"/>
    </row>
    <row r="7" spans="1:4" x14ac:dyDescent="0.2">
      <c r="A7" s="234"/>
      <c r="B7" s="234"/>
      <c r="C7" s="234"/>
      <c r="D7" s="234"/>
    </row>
    <row r="8" spans="1:4" ht="38.25" x14ac:dyDescent="0.2">
      <c r="A8" s="19" t="s">
        <v>227</v>
      </c>
      <c r="B8" s="19" t="s">
        <v>228</v>
      </c>
      <c r="C8" s="19" t="s">
        <v>229</v>
      </c>
      <c r="D8" s="19" t="s">
        <v>230</v>
      </c>
    </row>
    <row r="9" spans="1:4" x14ac:dyDescent="0.2">
      <c r="A9" s="235" t="s">
        <v>216</v>
      </c>
      <c r="B9" s="236"/>
      <c r="C9" s="236"/>
      <c r="D9" s="237"/>
    </row>
    <row r="10" spans="1:4" x14ac:dyDescent="0.2">
      <c r="A10" s="238"/>
      <c r="B10" s="239"/>
      <c r="C10" s="239"/>
      <c r="D10" s="240"/>
    </row>
    <row r="11" spans="1:4" x14ac:dyDescent="0.2">
      <c r="A11" s="18"/>
      <c r="B11" s="80"/>
      <c r="C11" s="80"/>
      <c r="D11" s="74"/>
    </row>
    <row r="12" spans="1:4" x14ac:dyDescent="0.2">
      <c r="A12" s="19"/>
      <c r="B12" s="74"/>
      <c r="C12" s="74"/>
      <c r="D12" s="74"/>
    </row>
    <row r="13" spans="1:4" x14ac:dyDescent="0.2">
      <c r="A13" s="19"/>
      <c r="B13" s="74"/>
      <c r="C13" s="74"/>
      <c r="D13" s="74"/>
    </row>
    <row r="14" spans="1:4" x14ac:dyDescent="0.2">
      <c r="A14" s="19"/>
      <c r="B14" s="74"/>
      <c r="C14" s="74"/>
      <c r="D14" s="74"/>
    </row>
    <row r="15" spans="1:4" x14ac:dyDescent="0.2">
      <c r="A15" s="19"/>
      <c r="B15" s="74"/>
      <c r="C15" s="74"/>
      <c r="D15" s="74"/>
    </row>
    <row r="16" spans="1:4" x14ac:dyDescent="0.2">
      <c r="A16" s="19"/>
      <c r="B16" s="74"/>
      <c r="C16" s="74"/>
      <c r="D16" s="74"/>
    </row>
    <row r="17" spans="1:4" x14ac:dyDescent="0.2">
      <c r="A17" s="19"/>
      <c r="B17" s="74"/>
      <c r="C17" s="74"/>
      <c r="D17" s="74"/>
    </row>
    <row r="18" spans="1:4" x14ac:dyDescent="0.2">
      <c r="A18" s="19"/>
      <c r="B18" s="74"/>
      <c r="C18" s="74"/>
      <c r="D18" s="74"/>
    </row>
    <row r="19" spans="1:4" x14ac:dyDescent="0.2">
      <c r="A19" s="19"/>
      <c r="B19" s="74"/>
      <c r="C19" s="74"/>
      <c r="D19" s="74"/>
    </row>
    <row r="20" spans="1:4" x14ac:dyDescent="0.2">
      <c r="A20" s="241" t="s">
        <v>217</v>
      </c>
      <c r="B20" s="242"/>
      <c r="C20" s="242"/>
      <c r="D20" s="243"/>
    </row>
    <row r="21" spans="1:4" x14ac:dyDescent="0.2">
      <c r="A21" s="238"/>
      <c r="B21" s="239"/>
      <c r="C21" s="239"/>
      <c r="D21" s="240"/>
    </row>
    <row r="22" spans="1:4" x14ac:dyDescent="0.2">
      <c r="A22" s="19"/>
      <c r="B22" s="81"/>
      <c r="C22" s="81"/>
      <c r="D22" s="81"/>
    </row>
    <row r="23" spans="1:4" x14ac:dyDescent="0.2">
      <c r="A23" s="19"/>
      <c r="B23" s="81"/>
      <c r="C23" s="81"/>
      <c r="D23" s="81"/>
    </row>
    <row r="24" spans="1:4" x14ac:dyDescent="0.2">
      <c r="A24" s="19"/>
      <c r="B24" s="81"/>
      <c r="C24" s="81"/>
      <c r="D24" s="81"/>
    </row>
    <row r="25" spans="1:4" x14ac:dyDescent="0.2">
      <c r="A25" s="19"/>
      <c r="B25" s="81"/>
      <c r="C25" s="81"/>
      <c r="D25" s="81"/>
    </row>
    <row r="26" spans="1:4" x14ac:dyDescent="0.2">
      <c r="A26" s="19"/>
      <c r="B26" s="81"/>
      <c r="C26" s="81"/>
      <c r="D26" s="81"/>
    </row>
    <row r="27" spans="1:4" x14ac:dyDescent="0.2">
      <c r="A27" s="19"/>
      <c r="B27" s="81"/>
      <c r="C27" s="81"/>
      <c r="D27" s="81"/>
    </row>
    <row r="28" spans="1:4" x14ac:dyDescent="0.2">
      <c r="A28" s="19"/>
      <c r="B28" s="81"/>
      <c r="C28" s="81"/>
      <c r="D28" s="81"/>
    </row>
    <row r="29" spans="1:4" x14ac:dyDescent="0.2">
      <c r="A29" s="19"/>
      <c r="B29" s="81"/>
      <c r="C29" s="81"/>
      <c r="D29" s="81"/>
    </row>
    <row r="30" spans="1:4" x14ac:dyDescent="0.2">
      <c r="A30" s="39"/>
      <c r="B30" s="82"/>
      <c r="C30" s="82"/>
      <c r="D30" s="82"/>
    </row>
    <row r="31" spans="1:4" x14ac:dyDescent="0.2">
      <c r="A31" s="45" t="s">
        <v>218</v>
      </c>
      <c r="B31" s="73">
        <f>SUM(B11:B19,B22:B30)</f>
        <v>0</v>
      </c>
      <c r="C31" s="73">
        <f t="shared" ref="C31:D31" si="0">SUM(C11:C19,C22:C30)</f>
        <v>0</v>
      </c>
      <c r="D31" s="73">
        <f t="shared" si="0"/>
        <v>0</v>
      </c>
    </row>
    <row r="32" spans="1:4" x14ac:dyDescent="0.2">
      <c r="C32" s="35" t="s">
        <v>237</v>
      </c>
    </row>
  </sheetData>
  <mergeCells count="6">
    <mergeCell ref="A5:D7"/>
    <mergeCell ref="A9:D10"/>
    <mergeCell ref="A20:D21"/>
    <mergeCell ref="A1:D1"/>
    <mergeCell ref="A2:D2"/>
    <mergeCell ref="A3:D3"/>
  </mergeCells>
  <pageMargins left="0.95" right="0.45" top="0.5" bottom="0.5" header="0.3" footer="0.3"/>
  <pageSetup orientation="portrait" r:id="rId1"/>
  <headerFooter>
    <oddFooter>&amp;C&amp;"Tahoma,Regular"&amp;10&amp;A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0"/>
  <sheetViews>
    <sheetView zoomScaleNormal="100" workbookViewId="0">
      <selection activeCell="B15" sqref="B15"/>
    </sheetView>
  </sheetViews>
  <sheetFormatPr defaultColWidth="8.88671875" defaultRowHeight="15" x14ac:dyDescent="0.2"/>
  <cols>
    <col min="1" max="1" width="23.109375" style="17" customWidth="1"/>
    <col min="2" max="6" width="10.88671875" style="17" customWidth="1"/>
    <col min="7" max="7" width="1.109375" style="17" customWidth="1"/>
    <col min="8" max="16384" width="8.88671875" style="17"/>
  </cols>
  <sheetData>
    <row r="1" spans="1:7" ht="15.75" customHeight="1" x14ac:dyDescent="0.2">
      <c r="A1" s="151" t="str">
        <f>'Cover Page'!A1:E1</f>
        <v>MONTANA CAPTIVE INSURANCE COMPANY ANNUAL REPORT</v>
      </c>
      <c r="B1" s="151"/>
      <c r="C1" s="151"/>
      <c r="D1" s="151"/>
      <c r="E1" s="151"/>
      <c r="F1" s="151"/>
    </row>
    <row r="2" spans="1:7" ht="15.75" customHeight="1" x14ac:dyDescent="0.2">
      <c r="A2" s="151" t="str">
        <f>'Cover Page'!A2:E2</f>
        <v>FOR THE YEAR ENDING DECEMBER 31, 2025</v>
      </c>
      <c r="B2" s="151"/>
      <c r="C2" s="151"/>
      <c r="D2" s="151"/>
      <c r="E2" s="151"/>
      <c r="F2" s="151"/>
    </row>
    <row r="3" spans="1:7" x14ac:dyDescent="0.2">
      <c r="A3" s="151" t="str">
        <f>'Cover Page'!A3:E3</f>
        <v>INSERT COMPANY NAME</v>
      </c>
      <c r="B3" s="151"/>
      <c r="C3" s="151"/>
      <c r="D3" s="151"/>
      <c r="E3" s="151"/>
      <c r="F3" s="151"/>
    </row>
    <row r="4" spans="1:7" x14ac:dyDescent="0.2">
      <c r="A4" s="40"/>
      <c r="B4" s="40"/>
      <c r="C4" s="40"/>
      <c r="D4" s="40"/>
      <c r="E4" s="40"/>
      <c r="F4" s="40"/>
    </row>
    <row r="5" spans="1:7" x14ac:dyDescent="0.2">
      <c r="A5" s="40"/>
      <c r="B5" s="40"/>
      <c r="C5" s="40"/>
      <c r="D5" s="40"/>
      <c r="E5" s="40"/>
      <c r="F5" s="40"/>
    </row>
    <row r="6" spans="1:7" s="13" customFormat="1" ht="13.5" customHeight="1" x14ac:dyDescent="0.2">
      <c r="A6" s="252" t="s">
        <v>258</v>
      </c>
      <c r="B6" s="253"/>
      <c r="C6" s="253"/>
      <c r="D6" s="253"/>
      <c r="E6" s="253"/>
      <c r="F6" s="253"/>
      <c r="G6" s="28"/>
    </row>
    <row r="7" spans="1:7" s="13" customFormat="1" ht="13.5" customHeight="1" x14ac:dyDescent="0.2">
      <c r="A7" s="253"/>
      <c r="B7" s="253"/>
      <c r="C7" s="253"/>
      <c r="D7" s="253"/>
      <c r="E7" s="253"/>
      <c r="F7" s="253"/>
      <c r="G7" s="28"/>
    </row>
    <row r="8" spans="1:7" s="13" customFormat="1" ht="13.5" customHeight="1" x14ac:dyDescent="0.2">
      <c r="A8" s="254" t="s">
        <v>259</v>
      </c>
      <c r="B8" s="245"/>
      <c r="C8" s="245"/>
      <c r="D8" s="245"/>
      <c r="E8" s="245"/>
      <c r="F8" s="245"/>
    </row>
    <row r="9" spans="1:7" s="13" customFormat="1" ht="13.5" customHeight="1" x14ac:dyDescent="0.2">
      <c r="A9" s="245"/>
      <c r="B9" s="245"/>
      <c r="C9" s="245"/>
      <c r="D9" s="245"/>
      <c r="E9" s="245"/>
      <c r="F9" s="245"/>
    </row>
    <row r="10" spans="1:7" s="13" customFormat="1" ht="13.5" customHeight="1" x14ac:dyDescent="0.2">
      <c r="A10" s="248" t="s">
        <v>182</v>
      </c>
      <c r="B10" s="250" t="s">
        <v>334</v>
      </c>
      <c r="C10" s="250" t="s">
        <v>335</v>
      </c>
      <c r="D10" s="250" t="s">
        <v>336</v>
      </c>
      <c r="E10" s="250" t="s">
        <v>337</v>
      </c>
      <c r="F10" s="246" t="s">
        <v>338</v>
      </c>
    </row>
    <row r="11" spans="1:7" s="13" customFormat="1" ht="12.75" x14ac:dyDescent="0.2">
      <c r="A11" s="248"/>
      <c r="B11" s="251"/>
      <c r="C11" s="251"/>
      <c r="D11" s="251"/>
      <c r="E11" s="251"/>
      <c r="F11" s="247"/>
    </row>
    <row r="12" spans="1:7" s="13" customFormat="1" ht="12.75" x14ac:dyDescent="0.2">
      <c r="A12" s="248"/>
      <c r="B12" s="251"/>
      <c r="C12" s="251"/>
      <c r="D12" s="251"/>
      <c r="E12" s="251"/>
      <c r="F12" s="247"/>
    </row>
    <row r="13" spans="1:7" s="13" customFormat="1" ht="23.25" customHeight="1" x14ac:dyDescent="0.2">
      <c r="A13" s="248"/>
      <c r="B13" s="251"/>
      <c r="C13" s="251"/>
      <c r="D13" s="251"/>
      <c r="E13" s="251"/>
      <c r="F13" s="247"/>
    </row>
    <row r="14" spans="1:7" s="13" customFormat="1" ht="12.75" x14ac:dyDescent="0.2">
      <c r="A14" s="38"/>
      <c r="B14" s="46"/>
      <c r="C14" s="46"/>
      <c r="D14" s="27"/>
      <c r="E14" s="46"/>
      <c r="F14" s="47"/>
    </row>
    <row r="15" spans="1:7" s="13" customFormat="1" ht="12.75" x14ac:dyDescent="0.2">
      <c r="A15" s="38" t="s">
        <v>260</v>
      </c>
      <c r="B15" s="46"/>
      <c r="C15" s="46"/>
      <c r="D15" s="46"/>
      <c r="E15" s="46"/>
      <c r="F15" s="47">
        <f t="shared" ref="F15:F20" si="0">B15-C15+D15-E15</f>
        <v>0</v>
      </c>
    </row>
    <row r="16" spans="1:7" s="13" customFormat="1" ht="12.75" x14ac:dyDescent="0.2">
      <c r="A16" s="38" t="s">
        <v>261</v>
      </c>
      <c r="B16" s="46"/>
      <c r="C16" s="46"/>
      <c r="D16" s="46"/>
      <c r="E16" s="46"/>
      <c r="F16" s="47">
        <f t="shared" si="0"/>
        <v>0</v>
      </c>
    </row>
    <row r="17" spans="1:6" s="13" customFormat="1" ht="12.75" x14ac:dyDescent="0.2">
      <c r="A17" s="38" t="s">
        <v>262</v>
      </c>
      <c r="B17" s="46"/>
      <c r="C17" s="46"/>
      <c r="D17" s="46"/>
      <c r="E17" s="46"/>
      <c r="F17" s="47">
        <f t="shared" si="0"/>
        <v>0</v>
      </c>
    </row>
    <row r="18" spans="1:6" s="13" customFormat="1" ht="12.75" x14ac:dyDescent="0.2">
      <c r="A18" s="38" t="s">
        <v>263</v>
      </c>
      <c r="B18" s="46"/>
      <c r="C18" s="46"/>
      <c r="D18" s="46"/>
      <c r="E18" s="46"/>
      <c r="F18" s="47">
        <f t="shared" si="0"/>
        <v>0</v>
      </c>
    </row>
    <row r="19" spans="1:6" s="13" customFormat="1" ht="12.75" x14ac:dyDescent="0.2">
      <c r="A19" s="38" t="s">
        <v>266</v>
      </c>
      <c r="B19" s="46"/>
      <c r="C19" s="46"/>
      <c r="D19" s="46"/>
      <c r="E19" s="46"/>
      <c r="F19" s="47">
        <f t="shared" si="0"/>
        <v>0</v>
      </c>
    </row>
    <row r="20" spans="1:6" s="13" customFormat="1" ht="12.75" x14ac:dyDescent="0.2">
      <c r="A20" s="38" t="s">
        <v>267</v>
      </c>
      <c r="B20" s="46"/>
      <c r="C20" s="46"/>
      <c r="D20" s="46"/>
      <c r="E20" s="46"/>
      <c r="F20" s="47">
        <f t="shared" si="0"/>
        <v>0</v>
      </c>
    </row>
    <row r="21" spans="1:6" s="13" customFormat="1" ht="26.25" customHeight="1" x14ac:dyDescent="0.2">
      <c r="A21" s="16" t="s">
        <v>264</v>
      </c>
      <c r="B21" s="84">
        <f>SUM(B14:B20)</f>
        <v>0</v>
      </c>
      <c r="C21" s="84">
        <f>SUM(C14:C20)</f>
        <v>0</v>
      </c>
      <c r="D21" s="84">
        <f>SUM(D14:D20)</f>
        <v>0</v>
      </c>
      <c r="E21" s="84">
        <f>SUM(E14:E20)</f>
        <v>0</v>
      </c>
      <c r="F21" s="84">
        <f>SUM(F14:F20)</f>
        <v>0</v>
      </c>
    </row>
    <row r="22" spans="1:6" s="13" customFormat="1" ht="12.75" x14ac:dyDescent="0.2">
      <c r="B22" s="244" t="s">
        <v>268</v>
      </c>
      <c r="C22" s="244"/>
      <c r="F22" s="29" t="s">
        <v>269</v>
      </c>
    </row>
    <row r="23" spans="1:6" s="13" customFormat="1" ht="12.75" x14ac:dyDescent="0.2"/>
    <row r="24" spans="1:6" s="13" customFormat="1" ht="12.75" x14ac:dyDescent="0.2">
      <c r="A24" s="181" t="s">
        <v>265</v>
      </c>
      <c r="B24" s="245"/>
      <c r="C24" s="245"/>
      <c r="D24" s="245"/>
      <c r="E24" s="245"/>
      <c r="F24" s="245"/>
    </row>
    <row r="25" spans="1:6" s="13" customFormat="1" ht="12.75" x14ac:dyDescent="0.2">
      <c r="A25" s="245"/>
      <c r="B25" s="245"/>
      <c r="C25" s="245"/>
      <c r="D25" s="245"/>
      <c r="E25" s="245"/>
      <c r="F25" s="245"/>
    </row>
    <row r="26" spans="1:6" s="13" customFormat="1" ht="13.5" customHeight="1" x14ac:dyDescent="0.2">
      <c r="A26" s="248" t="s">
        <v>182</v>
      </c>
      <c r="B26" s="250" t="s">
        <v>339</v>
      </c>
      <c r="C26" s="250" t="s">
        <v>340</v>
      </c>
      <c r="D26" s="250" t="s">
        <v>341</v>
      </c>
      <c r="E26" s="250" t="s">
        <v>342</v>
      </c>
      <c r="F26" s="246" t="s">
        <v>343</v>
      </c>
    </row>
    <row r="27" spans="1:6" s="13" customFormat="1" ht="12.75" x14ac:dyDescent="0.2">
      <c r="A27" s="248"/>
      <c r="B27" s="250"/>
      <c r="C27" s="250"/>
      <c r="D27" s="250"/>
      <c r="E27" s="250"/>
      <c r="F27" s="246"/>
    </row>
    <row r="28" spans="1:6" s="13" customFormat="1" ht="12.75" x14ac:dyDescent="0.2">
      <c r="A28" s="249"/>
      <c r="B28" s="251"/>
      <c r="C28" s="251"/>
      <c r="D28" s="251"/>
      <c r="E28" s="251"/>
      <c r="F28" s="247"/>
    </row>
    <row r="29" spans="1:6" s="13" customFormat="1" ht="12.75" x14ac:dyDescent="0.2">
      <c r="A29" s="249"/>
      <c r="B29" s="251"/>
      <c r="C29" s="251"/>
      <c r="D29" s="251"/>
      <c r="E29" s="251"/>
      <c r="F29" s="247"/>
    </row>
    <row r="30" spans="1:6" s="13" customFormat="1" ht="12.75" x14ac:dyDescent="0.2">
      <c r="A30" s="249"/>
      <c r="B30" s="251"/>
      <c r="C30" s="251"/>
      <c r="D30" s="251"/>
      <c r="E30" s="251"/>
      <c r="F30" s="247"/>
    </row>
    <row r="31" spans="1:6" s="13" customFormat="1" ht="12.75" x14ac:dyDescent="0.2">
      <c r="A31" s="38"/>
      <c r="B31" s="46"/>
      <c r="C31" s="46"/>
      <c r="D31" s="46"/>
      <c r="E31" s="46"/>
      <c r="F31" s="47"/>
    </row>
    <row r="32" spans="1:6" s="13" customFormat="1" ht="12.75" x14ac:dyDescent="0.2">
      <c r="A32" s="38" t="s">
        <v>260</v>
      </c>
      <c r="B32" s="46"/>
      <c r="C32" s="46"/>
      <c r="D32" s="46"/>
      <c r="E32" s="46"/>
      <c r="F32" s="47">
        <f t="shared" ref="F32:F37" si="1">B32-C32+D32-E32</f>
        <v>0</v>
      </c>
    </row>
    <row r="33" spans="1:6" s="13" customFormat="1" ht="12.75" x14ac:dyDescent="0.2">
      <c r="A33" s="38" t="s">
        <v>261</v>
      </c>
      <c r="B33" s="46"/>
      <c r="C33" s="46"/>
      <c r="D33" s="46"/>
      <c r="E33" s="46"/>
      <c r="F33" s="47">
        <f t="shared" si="1"/>
        <v>0</v>
      </c>
    </row>
    <row r="34" spans="1:6" s="13" customFormat="1" ht="12.75" x14ac:dyDescent="0.2">
      <c r="A34" s="38" t="s">
        <v>262</v>
      </c>
      <c r="B34" s="46"/>
      <c r="C34" s="46"/>
      <c r="D34" s="46"/>
      <c r="E34" s="46"/>
      <c r="F34" s="47">
        <f t="shared" si="1"/>
        <v>0</v>
      </c>
    </row>
    <row r="35" spans="1:6" s="13" customFormat="1" ht="12.75" x14ac:dyDescent="0.2">
      <c r="A35" s="38" t="s">
        <v>263</v>
      </c>
      <c r="B35" s="46"/>
      <c r="C35" s="46"/>
      <c r="D35" s="46"/>
      <c r="E35" s="46"/>
      <c r="F35" s="47">
        <f t="shared" si="1"/>
        <v>0</v>
      </c>
    </row>
    <row r="36" spans="1:6" s="13" customFormat="1" ht="12.75" x14ac:dyDescent="0.2">
      <c r="A36" s="38" t="s">
        <v>266</v>
      </c>
      <c r="B36" s="46"/>
      <c r="C36" s="46"/>
      <c r="D36" s="46"/>
      <c r="E36" s="46"/>
      <c r="F36" s="47">
        <f t="shared" si="1"/>
        <v>0</v>
      </c>
    </row>
    <row r="37" spans="1:6" s="13" customFormat="1" ht="12.75" x14ac:dyDescent="0.2">
      <c r="A37" s="38" t="s">
        <v>267</v>
      </c>
      <c r="B37" s="46"/>
      <c r="C37" s="46"/>
      <c r="D37" s="46"/>
      <c r="E37" s="46"/>
      <c r="F37" s="47">
        <f t="shared" si="1"/>
        <v>0</v>
      </c>
    </row>
    <row r="38" spans="1:6" s="13" customFormat="1" ht="26.25" customHeight="1" x14ac:dyDescent="0.2">
      <c r="A38" s="16" t="s">
        <v>264</v>
      </c>
      <c r="B38" s="84">
        <f>SUM(B31:B37)</f>
        <v>0</v>
      </c>
      <c r="C38" s="84">
        <f>SUM(C31:C37)</f>
        <v>0</v>
      </c>
      <c r="D38" s="84">
        <f>SUM(D31:D37)</f>
        <v>0</v>
      </c>
      <c r="E38" s="84">
        <f>SUM(E31:E37)</f>
        <v>0</v>
      </c>
      <c r="F38" s="84">
        <f>SUM(F31:F37)</f>
        <v>0</v>
      </c>
    </row>
    <row r="39" spans="1:6" s="13" customFormat="1" ht="12.75" x14ac:dyDescent="0.2">
      <c r="B39" s="244" t="s">
        <v>361</v>
      </c>
      <c r="C39" s="244"/>
      <c r="D39" s="244" t="s">
        <v>362</v>
      </c>
      <c r="E39" s="244"/>
      <c r="F39" s="29" t="s">
        <v>363</v>
      </c>
    </row>
    <row r="40" spans="1:6" s="13" customFormat="1" ht="12.75" x14ac:dyDescent="0.2"/>
  </sheetData>
  <mergeCells count="21">
    <mergeCell ref="A6:F7"/>
    <mergeCell ref="A8:F9"/>
    <mergeCell ref="A1:F1"/>
    <mergeCell ref="A2:F2"/>
    <mergeCell ref="A3:F3"/>
    <mergeCell ref="F10:F13"/>
    <mergeCell ref="A10:A13"/>
    <mergeCell ref="B10:B13"/>
    <mergeCell ref="C10:C13"/>
    <mergeCell ref="D10:D13"/>
    <mergeCell ref="E10:E13"/>
    <mergeCell ref="B39:C39"/>
    <mergeCell ref="D39:E39"/>
    <mergeCell ref="A24:F25"/>
    <mergeCell ref="B22:C22"/>
    <mergeCell ref="F26:F30"/>
    <mergeCell ref="A26:A30"/>
    <mergeCell ref="B26:B30"/>
    <mergeCell ref="C26:C30"/>
    <mergeCell ref="D26:D30"/>
    <mergeCell ref="E26:E30"/>
  </mergeCells>
  <pageMargins left="0.45" right="0.45" top="0.5" bottom="0.5" header="0.3" footer="0.3"/>
  <pageSetup orientation="portrait" r:id="rId1"/>
  <headerFooter>
    <oddFooter>&amp;C&amp;"Tahoma,Regular"&amp;10&amp;A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6"/>
  <sheetViews>
    <sheetView workbookViewId="0">
      <selection activeCell="K15" sqref="K15"/>
    </sheetView>
  </sheetViews>
  <sheetFormatPr defaultColWidth="8.88671875" defaultRowHeight="15" x14ac:dyDescent="0.2"/>
  <cols>
    <col min="1" max="1" width="23.109375" style="17" customWidth="1"/>
    <col min="2" max="9" width="9.88671875" style="17" customWidth="1"/>
    <col min="10" max="16384" width="8.88671875" style="17"/>
  </cols>
  <sheetData>
    <row r="1" spans="1:9" ht="15.75" customHeight="1" x14ac:dyDescent="0.2">
      <c r="A1" s="151" t="str">
        <f>'Cover Page'!A1:E1</f>
        <v>MONTANA CAPTIVE INSURANCE COMPANY ANNUAL REPORT</v>
      </c>
      <c r="B1" s="151"/>
      <c r="C1" s="151"/>
      <c r="D1" s="151"/>
      <c r="E1" s="151"/>
      <c r="F1" s="151"/>
      <c r="G1" s="151"/>
      <c r="H1" s="151"/>
      <c r="I1" s="151"/>
    </row>
    <row r="2" spans="1:9" ht="15.75" customHeight="1" x14ac:dyDescent="0.2">
      <c r="A2" s="151" t="str">
        <f>'Cover Page'!A2:E2</f>
        <v>FOR THE YEAR ENDING DECEMBER 31, 2025</v>
      </c>
      <c r="B2" s="151"/>
      <c r="C2" s="151"/>
      <c r="D2" s="151"/>
      <c r="E2" s="151"/>
      <c r="F2" s="151"/>
      <c r="G2" s="151"/>
      <c r="H2" s="151"/>
      <c r="I2" s="151"/>
    </row>
    <row r="3" spans="1:9" ht="15.75" customHeight="1" x14ac:dyDescent="0.2">
      <c r="A3" s="151" t="str">
        <f>'Cover Page'!A3:E3</f>
        <v>INSERT COMPANY NAME</v>
      </c>
      <c r="B3" s="151"/>
      <c r="C3" s="151"/>
      <c r="D3" s="151"/>
      <c r="E3" s="151"/>
      <c r="F3" s="151"/>
      <c r="G3" s="151"/>
      <c r="H3" s="151"/>
      <c r="I3" s="151"/>
    </row>
    <row r="5" spans="1:9" x14ac:dyDescent="0.2">
      <c r="A5" s="255" t="s">
        <v>315</v>
      </c>
      <c r="B5" s="255"/>
      <c r="C5" s="255"/>
      <c r="D5" s="255"/>
      <c r="E5" s="255"/>
      <c r="F5" s="255"/>
      <c r="G5" s="255"/>
      <c r="H5" s="255"/>
      <c r="I5" s="255"/>
    </row>
    <row r="6" spans="1:9" x14ac:dyDescent="0.2">
      <c r="A6" s="255"/>
      <c r="B6" s="255"/>
      <c r="C6" s="255"/>
      <c r="D6" s="255"/>
      <c r="E6" s="255"/>
      <c r="F6" s="255"/>
      <c r="G6" s="255"/>
      <c r="H6" s="255"/>
      <c r="I6" s="255"/>
    </row>
    <row r="7" spans="1:9" s="13" customFormat="1" ht="12.75" x14ac:dyDescent="0.2">
      <c r="A7" s="256" t="s">
        <v>316</v>
      </c>
      <c r="B7" s="256"/>
      <c r="C7" s="256"/>
      <c r="D7" s="256"/>
      <c r="E7" s="256"/>
      <c r="F7" s="256"/>
      <c r="G7" s="256"/>
      <c r="H7" s="256"/>
      <c r="I7" s="256"/>
    </row>
    <row r="8" spans="1:9" s="13" customFormat="1" ht="12.75" x14ac:dyDescent="0.2">
      <c r="A8" s="51"/>
      <c r="B8" s="257" t="s">
        <v>322</v>
      </c>
      <c r="C8" s="257"/>
      <c r="D8" s="257"/>
      <c r="E8" s="258"/>
      <c r="F8" s="55" t="s">
        <v>309</v>
      </c>
      <c r="G8" s="49" t="s">
        <v>310</v>
      </c>
      <c r="H8" s="55" t="s">
        <v>311</v>
      </c>
      <c r="I8" s="55" t="s">
        <v>312</v>
      </c>
    </row>
    <row r="9" spans="1:9" s="13" customFormat="1" ht="12.75" x14ac:dyDescent="0.2">
      <c r="A9" s="51"/>
      <c r="B9" s="53" t="s">
        <v>305</v>
      </c>
      <c r="C9" s="49" t="s">
        <v>306</v>
      </c>
      <c r="D9" s="53" t="s">
        <v>307</v>
      </c>
      <c r="E9" s="50" t="s">
        <v>308</v>
      </c>
      <c r="F9" s="56"/>
      <c r="G9" s="49"/>
      <c r="H9" s="56"/>
      <c r="I9" s="56"/>
    </row>
    <row r="10" spans="1:9" s="13" customFormat="1" ht="15" customHeight="1" x14ac:dyDescent="0.2">
      <c r="A10" s="52"/>
      <c r="B10" s="259" t="s">
        <v>351</v>
      </c>
      <c r="C10" s="264" t="s">
        <v>15</v>
      </c>
      <c r="D10" s="259" t="s">
        <v>352</v>
      </c>
      <c r="E10" s="261" t="s">
        <v>353</v>
      </c>
      <c r="F10" s="262" t="s">
        <v>354</v>
      </c>
      <c r="G10" s="259" t="s">
        <v>355</v>
      </c>
      <c r="H10" s="262" t="s">
        <v>358</v>
      </c>
      <c r="I10" s="262" t="s">
        <v>403</v>
      </c>
    </row>
    <row r="11" spans="1:9" s="13" customFormat="1" ht="46.5" customHeight="1" x14ac:dyDescent="0.2">
      <c r="A11" s="52" t="s">
        <v>303</v>
      </c>
      <c r="B11" s="260"/>
      <c r="C11" s="264"/>
      <c r="D11" s="260"/>
      <c r="E11" s="261"/>
      <c r="F11" s="263"/>
      <c r="G11" s="260"/>
      <c r="H11" s="263"/>
      <c r="I11" s="263"/>
    </row>
    <row r="12" spans="1:9" s="13" customFormat="1" ht="12.75" x14ac:dyDescent="0.2">
      <c r="A12" s="38" t="s">
        <v>260</v>
      </c>
      <c r="B12" s="46"/>
      <c r="C12" s="46"/>
      <c r="D12" s="46"/>
      <c r="E12" s="47">
        <f>B12+C12-D12</f>
        <v>0</v>
      </c>
      <c r="F12" s="62"/>
      <c r="G12" s="46"/>
      <c r="H12" s="47">
        <f t="shared" ref="H12:H17" si="0">E12+F12-G12</f>
        <v>0</v>
      </c>
      <c r="I12" s="131" t="e">
        <f>H12/'7 Premium Schedule'!M32</f>
        <v>#DIV/0!</v>
      </c>
    </row>
    <row r="13" spans="1:9" s="13" customFormat="1" ht="12.75" x14ac:dyDescent="0.2">
      <c r="A13" s="38" t="s">
        <v>261</v>
      </c>
      <c r="B13" s="46"/>
      <c r="C13" s="46"/>
      <c r="D13" s="46"/>
      <c r="E13" s="47">
        <f t="shared" ref="E13:E17" si="1">B13+C13-D13</f>
        <v>0</v>
      </c>
      <c r="F13" s="62"/>
      <c r="G13" s="46"/>
      <c r="H13" s="47">
        <f t="shared" si="0"/>
        <v>0</v>
      </c>
      <c r="I13" s="131" t="e">
        <f>H13/'7 Premium Schedule'!M32</f>
        <v>#DIV/0!</v>
      </c>
    </row>
    <row r="14" spans="1:9" s="13" customFormat="1" ht="12.75" x14ac:dyDescent="0.2">
      <c r="A14" s="38" t="s">
        <v>262</v>
      </c>
      <c r="B14" s="46"/>
      <c r="C14" s="46"/>
      <c r="D14" s="46"/>
      <c r="E14" s="47">
        <f t="shared" si="1"/>
        <v>0</v>
      </c>
      <c r="F14" s="62"/>
      <c r="G14" s="46"/>
      <c r="H14" s="47">
        <f t="shared" si="0"/>
        <v>0</v>
      </c>
      <c r="I14" s="131" t="e">
        <f>H14/'7 Premium Schedule'!M32</f>
        <v>#DIV/0!</v>
      </c>
    </row>
    <row r="15" spans="1:9" s="13" customFormat="1" ht="12.75" x14ac:dyDescent="0.2">
      <c r="A15" s="38" t="s">
        <v>263</v>
      </c>
      <c r="B15" s="46"/>
      <c r="C15" s="46"/>
      <c r="D15" s="46"/>
      <c r="E15" s="47">
        <f t="shared" si="1"/>
        <v>0</v>
      </c>
      <c r="F15" s="62"/>
      <c r="G15" s="46"/>
      <c r="H15" s="47">
        <f t="shared" si="0"/>
        <v>0</v>
      </c>
      <c r="I15" s="131" t="e">
        <f>H15/'7 Premium Schedule'!M32</f>
        <v>#DIV/0!</v>
      </c>
    </row>
    <row r="16" spans="1:9" s="13" customFormat="1" ht="12.75" x14ac:dyDescent="0.2">
      <c r="A16" s="38" t="s">
        <v>266</v>
      </c>
      <c r="B16" s="46"/>
      <c r="C16" s="46"/>
      <c r="D16" s="46"/>
      <c r="E16" s="47">
        <f t="shared" si="1"/>
        <v>0</v>
      </c>
      <c r="F16" s="62"/>
      <c r="G16" s="46"/>
      <c r="H16" s="47">
        <f t="shared" si="0"/>
        <v>0</v>
      </c>
      <c r="I16" s="131" t="e">
        <f>H16/'7 Premium Schedule'!M32</f>
        <v>#DIV/0!</v>
      </c>
    </row>
    <row r="17" spans="1:9" s="13" customFormat="1" ht="12.75" x14ac:dyDescent="0.2">
      <c r="A17" s="38" t="s">
        <v>267</v>
      </c>
      <c r="B17" s="46"/>
      <c r="C17" s="46"/>
      <c r="D17" s="46"/>
      <c r="E17" s="47">
        <f t="shared" si="1"/>
        <v>0</v>
      </c>
      <c r="F17" s="62"/>
      <c r="G17" s="46"/>
      <c r="H17" s="47">
        <f t="shared" si="0"/>
        <v>0</v>
      </c>
      <c r="I17" s="131" t="e">
        <f>H17/'7 Premium Schedule'!M32</f>
        <v>#DIV/0!</v>
      </c>
    </row>
    <row r="18" spans="1:9" s="13" customFormat="1" ht="12.75" x14ac:dyDescent="0.2">
      <c r="A18" s="16" t="s">
        <v>264</v>
      </c>
      <c r="B18" s="84">
        <f t="shared" ref="B18:H18" si="2">SUM(B12:B17)</f>
        <v>0</v>
      </c>
      <c r="C18" s="84">
        <f t="shared" si="2"/>
        <v>0</v>
      </c>
      <c r="D18" s="84">
        <f t="shared" si="2"/>
        <v>0</v>
      </c>
      <c r="E18" s="84">
        <f t="shared" si="2"/>
        <v>0</v>
      </c>
      <c r="F18" s="84">
        <f t="shared" si="2"/>
        <v>0</v>
      </c>
      <c r="G18" s="84">
        <f t="shared" si="2"/>
        <v>0</v>
      </c>
      <c r="H18" s="84">
        <f t="shared" si="2"/>
        <v>0</v>
      </c>
      <c r="I18" s="131" t="e">
        <f>H18/'7 Premium Schedule'!M32</f>
        <v>#DIV/0!</v>
      </c>
    </row>
    <row r="19" spans="1:9" s="13" customFormat="1" ht="12.75" x14ac:dyDescent="0.2">
      <c r="F19" s="13" t="s">
        <v>323</v>
      </c>
      <c r="H19" s="13" t="s">
        <v>324</v>
      </c>
    </row>
    <row r="20" spans="1:9" s="13" customFormat="1" ht="12.75" x14ac:dyDescent="0.2"/>
    <row r="21" spans="1:9" s="13" customFormat="1" ht="12.75" x14ac:dyDescent="0.2"/>
    <row r="22" spans="1:9" s="13" customFormat="1" ht="12.75" x14ac:dyDescent="0.2">
      <c r="A22" s="256" t="s">
        <v>317</v>
      </c>
      <c r="B22" s="256"/>
      <c r="C22" s="256"/>
      <c r="D22" s="256"/>
      <c r="E22" s="256"/>
      <c r="F22" s="256"/>
      <c r="G22" s="256"/>
      <c r="H22" s="256"/>
      <c r="I22" s="256"/>
    </row>
    <row r="23" spans="1:9" s="13" customFormat="1" ht="12.75" x14ac:dyDescent="0.2">
      <c r="A23" s="48"/>
      <c r="B23" s="257" t="s">
        <v>321</v>
      </c>
      <c r="C23" s="257"/>
      <c r="D23" s="257"/>
      <c r="E23" s="258"/>
      <c r="F23" s="55" t="s">
        <v>285</v>
      </c>
      <c r="G23" s="53" t="s">
        <v>320</v>
      </c>
      <c r="H23" s="50" t="s">
        <v>319</v>
      </c>
      <c r="I23" s="55" t="s">
        <v>318</v>
      </c>
    </row>
    <row r="24" spans="1:9" s="13" customFormat="1" ht="12.75" x14ac:dyDescent="0.2">
      <c r="A24" s="51"/>
      <c r="B24" s="53" t="s">
        <v>313</v>
      </c>
      <c r="C24" s="49" t="s">
        <v>314</v>
      </c>
      <c r="D24" s="53" t="s">
        <v>283</v>
      </c>
      <c r="E24" s="50" t="s">
        <v>284</v>
      </c>
      <c r="F24" s="56"/>
      <c r="G24" s="54"/>
      <c r="H24" s="50"/>
      <c r="I24" s="56"/>
    </row>
    <row r="25" spans="1:9" s="13" customFormat="1" ht="12.75" customHeight="1" x14ac:dyDescent="0.2">
      <c r="A25" s="52"/>
      <c r="B25" s="259" t="s">
        <v>351</v>
      </c>
      <c r="C25" s="264" t="s">
        <v>15</v>
      </c>
      <c r="D25" s="259" t="s">
        <v>352</v>
      </c>
      <c r="E25" s="261" t="s">
        <v>360</v>
      </c>
      <c r="F25" s="262" t="s">
        <v>356</v>
      </c>
      <c r="G25" s="259" t="s">
        <v>357</v>
      </c>
      <c r="H25" s="262" t="s">
        <v>359</v>
      </c>
      <c r="I25" s="262" t="s">
        <v>404</v>
      </c>
    </row>
    <row r="26" spans="1:9" s="13" customFormat="1" ht="36.75" customHeight="1" x14ac:dyDescent="0.2">
      <c r="A26" s="52" t="s">
        <v>303</v>
      </c>
      <c r="B26" s="260"/>
      <c r="C26" s="264"/>
      <c r="D26" s="260"/>
      <c r="E26" s="261"/>
      <c r="F26" s="263"/>
      <c r="G26" s="260"/>
      <c r="H26" s="263"/>
      <c r="I26" s="263"/>
    </row>
    <row r="27" spans="1:9" s="13" customFormat="1" ht="12.75" x14ac:dyDescent="0.2">
      <c r="A27" s="38" t="s">
        <v>260</v>
      </c>
      <c r="B27" s="46"/>
      <c r="C27" s="46"/>
      <c r="D27" s="46"/>
      <c r="E27" s="47">
        <f>B27+C27-D27</f>
        <v>0</v>
      </c>
      <c r="F27" s="47"/>
      <c r="G27" s="46"/>
      <c r="H27" s="47">
        <f>E27+F27-G27</f>
        <v>0</v>
      </c>
      <c r="I27" s="131" t="e">
        <f>H27/'7 Premium Schedule'!M32</f>
        <v>#DIV/0!</v>
      </c>
    </row>
    <row r="28" spans="1:9" s="13" customFormat="1" ht="12.75" x14ac:dyDescent="0.2">
      <c r="A28" s="38" t="s">
        <v>261</v>
      </c>
      <c r="B28" s="46"/>
      <c r="C28" s="46"/>
      <c r="D28" s="46"/>
      <c r="E28" s="47">
        <f t="shared" ref="E28:E32" si="3">B28+C28-D28</f>
        <v>0</v>
      </c>
      <c r="F28" s="47"/>
      <c r="G28" s="46"/>
      <c r="H28" s="47">
        <f t="shared" ref="H28:H32" si="4">E28+F28-G28</f>
        <v>0</v>
      </c>
      <c r="I28" s="131" t="e">
        <f>H28/'7 Premium Schedule'!M32</f>
        <v>#DIV/0!</v>
      </c>
    </row>
    <row r="29" spans="1:9" s="13" customFormat="1" ht="12.75" x14ac:dyDescent="0.2">
      <c r="A29" s="38" t="s">
        <v>262</v>
      </c>
      <c r="B29" s="46"/>
      <c r="C29" s="46"/>
      <c r="D29" s="46"/>
      <c r="E29" s="47">
        <f t="shared" si="3"/>
        <v>0</v>
      </c>
      <c r="F29" s="47"/>
      <c r="G29" s="46"/>
      <c r="H29" s="47">
        <f t="shared" si="4"/>
        <v>0</v>
      </c>
      <c r="I29" s="131" t="e">
        <f>H29/'7 Premium Schedule'!M32</f>
        <v>#DIV/0!</v>
      </c>
    </row>
    <row r="30" spans="1:9" s="13" customFormat="1" ht="12.75" x14ac:dyDescent="0.2">
      <c r="A30" s="38" t="s">
        <v>263</v>
      </c>
      <c r="B30" s="46"/>
      <c r="C30" s="46"/>
      <c r="D30" s="46"/>
      <c r="E30" s="47">
        <f t="shared" si="3"/>
        <v>0</v>
      </c>
      <c r="F30" s="47"/>
      <c r="G30" s="46"/>
      <c r="H30" s="47">
        <f t="shared" si="4"/>
        <v>0</v>
      </c>
      <c r="I30" s="131" t="e">
        <f>H30/'7 Premium Schedule'!M32</f>
        <v>#DIV/0!</v>
      </c>
    </row>
    <row r="31" spans="1:9" s="13" customFormat="1" ht="12.75" x14ac:dyDescent="0.2">
      <c r="A31" s="38" t="s">
        <v>266</v>
      </c>
      <c r="B31" s="46"/>
      <c r="C31" s="46"/>
      <c r="D31" s="46"/>
      <c r="E31" s="47">
        <f t="shared" si="3"/>
        <v>0</v>
      </c>
      <c r="F31" s="47"/>
      <c r="G31" s="46"/>
      <c r="H31" s="47">
        <f t="shared" si="4"/>
        <v>0</v>
      </c>
      <c r="I31" s="131" t="e">
        <f>H31/'7 Premium Schedule'!M32</f>
        <v>#DIV/0!</v>
      </c>
    </row>
    <row r="32" spans="1:9" s="13" customFormat="1" ht="12.75" x14ac:dyDescent="0.2">
      <c r="A32" s="38" t="s">
        <v>267</v>
      </c>
      <c r="B32" s="46"/>
      <c r="C32" s="46"/>
      <c r="D32" s="46"/>
      <c r="E32" s="47">
        <f t="shared" si="3"/>
        <v>0</v>
      </c>
      <c r="F32" s="47"/>
      <c r="G32" s="46"/>
      <c r="H32" s="47">
        <f t="shared" si="4"/>
        <v>0</v>
      </c>
      <c r="I32" s="131" t="e">
        <f>H32/'7 Premium Schedule'!M32</f>
        <v>#DIV/0!</v>
      </c>
    </row>
    <row r="33" spans="1:9" s="13" customFormat="1" ht="12.75" x14ac:dyDescent="0.2">
      <c r="A33" s="16" t="s">
        <v>264</v>
      </c>
      <c r="B33" s="84">
        <f t="shared" ref="B33:H33" si="5">SUM(B27:B32)</f>
        <v>0</v>
      </c>
      <c r="C33" s="84">
        <f t="shared" si="5"/>
        <v>0</v>
      </c>
      <c r="D33" s="84">
        <f t="shared" si="5"/>
        <v>0</v>
      </c>
      <c r="E33" s="84">
        <f t="shared" si="5"/>
        <v>0</v>
      </c>
      <c r="F33" s="84">
        <f t="shared" si="5"/>
        <v>0</v>
      </c>
      <c r="G33" s="84">
        <f t="shared" si="5"/>
        <v>0</v>
      </c>
      <c r="H33" s="84">
        <f t="shared" si="5"/>
        <v>0</v>
      </c>
      <c r="I33" s="131" t="e">
        <f>H33/'7 Premium Schedule'!M32</f>
        <v>#DIV/0!</v>
      </c>
    </row>
    <row r="34" spans="1:9" s="13" customFormat="1" ht="12.75" x14ac:dyDescent="0.2">
      <c r="F34" s="13" t="s">
        <v>325</v>
      </c>
      <c r="H34" s="13" t="s">
        <v>326</v>
      </c>
    </row>
    <row r="36" spans="1:9" x14ac:dyDescent="0.2">
      <c r="A36" s="13" t="s">
        <v>405</v>
      </c>
    </row>
  </sheetData>
  <mergeCells count="24">
    <mergeCell ref="G25:G26"/>
    <mergeCell ref="H25:H26"/>
    <mergeCell ref="I25:I26"/>
    <mergeCell ref="A22:I22"/>
    <mergeCell ref="E25:E26"/>
    <mergeCell ref="F25:F26"/>
    <mergeCell ref="B25:B26"/>
    <mergeCell ref="C25:C26"/>
    <mergeCell ref="D25:D26"/>
    <mergeCell ref="A5:I6"/>
    <mergeCell ref="A7:I7"/>
    <mergeCell ref="B23:E23"/>
    <mergeCell ref="B8:E8"/>
    <mergeCell ref="A1:I1"/>
    <mergeCell ref="A2:I2"/>
    <mergeCell ref="A3:I3"/>
    <mergeCell ref="D10:D11"/>
    <mergeCell ref="E10:E11"/>
    <mergeCell ref="F10:F11"/>
    <mergeCell ref="G10:G11"/>
    <mergeCell ref="H10:H11"/>
    <mergeCell ref="I10:I11"/>
    <mergeCell ref="B10:B11"/>
    <mergeCell ref="C10:C11"/>
  </mergeCells>
  <pageMargins left="0.7" right="0.45" top="0.5" bottom="0.5" header="0.3" footer="0.3"/>
  <pageSetup orientation="landscape" r:id="rId1"/>
  <headerFooter>
    <oddFooter>&amp;C&amp;"Tahoma,Regular"&amp;10&amp;A</oddFooter>
  </headerFooter>
  <ignoredErrors>
    <ignoredError sqref="B9:E9 B24:E24 F23:I23 F8:I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4"/>
  <sheetViews>
    <sheetView topLeftCell="A3" workbookViewId="0">
      <selection activeCell="J1" sqref="J1"/>
    </sheetView>
  </sheetViews>
  <sheetFormatPr defaultColWidth="8.88671875" defaultRowHeight="15" x14ac:dyDescent="0.2"/>
  <cols>
    <col min="1" max="1" width="11.88671875" style="17" customWidth="1"/>
    <col min="2" max="6" width="13.6640625" style="17" customWidth="1"/>
    <col min="7" max="16384" width="8.88671875" style="17"/>
  </cols>
  <sheetData>
    <row r="1" spans="1:7" ht="15.75" x14ac:dyDescent="0.25">
      <c r="A1" s="151" t="str">
        <f>'Cover Page'!A1:E1</f>
        <v>MONTANA CAPTIVE INSURANCE COMPANY ANNUAL REPORT</v>
      </c>
      <c r="B1" s="152"/>
      <c r="C1" s="152"/>
      <c r="D1" s="152"/>
      <c r="E1" s="152"/>
      <c r="F1" s="152"/>
      <c r="G1" s="152"/>
    </row>
    <row r="2" spans="1:7" ht="15.75" x14ac:dyDescent="0.25">
      <c r="A2" s="151" t="str">
        <f>'Cover Page'!A2:E2</f>
        <v>FOR THE YEAR ENDING DECEMBER 31, 2025</v>
      </c>
      <c r="B2" s="152"/>
      <c r="C2" s="152"/>
      <c r="D2" s="152"/>
      <c r="E2" s="152"/>
      <c r="F2" s="152"/>
      <c r="G2" s="152"/>
    </row>
    <row r="3" spans="1:7" ht="15.75" x14ac:dyDescent="0.25">
      <c r="A3" s="151" t="str">
        <f>'Cover Page'!A3:E3</f>
        <v>INSERT COMPANY NAME</v>
      </c>
      <c r="B3" s="152"/>
      <c r="C3" s="152"/>
      <c r="D3" s="152"/>
      <c r="E3" s="152"/>
      <c r="F3" s="152"/>
      <c r="G3" s="152"/>
    </row>
    <row r="5" spans="1:7" ht="15.75" x14ac:dyDescent="0.25">
      <c r="A5" s="255" t="s">
        <v>411</v>
      </c>
      <c r="B5" s="255"/>
      <c r="C5" s="255"/>
      <c r="D5" s="255"/>
      <c r="E5" s="255"/>
      <c r="F5" s="255"/>
      <c r="G5" s="41"/>
    </row>
    <row r="6" spans="1:7" x14ac:dyDescent="0.2">
      <c r="A6" s="255"/>
      <c r="B6" s="255"/>
      <c r="C6" s="255"/>
      <c r="D6" s="255"/>
      <c r="E6" s="255"/>
      <c r="F6" s="255"/>
    </row>
    <row r="7" spans="1:7" ht="15.75" customHeight="1" x14ac:dyDescent="0.2">
      <c r="A7" s="265" t="s">
        <v>406</v>
      </c>
      <c r="B7" s="266" t="s">
        <v>270</v>
      </c>
      <c r="C7" s="266"/>
      <c r="D7" s="266"/>
      <c r="E7" s="266"/>
      <c r="F7" s="266"/>
    </row>
    <row r="8" spans="1:7" ht="16.5" customHeight="1" x14ac:dyDescent="0.2">
      <c r="A8" s="265"/>
      <c r="B8" s="250" t="s">
        <v>439</v>
      </c>
      <c r="C8" s="250" t="s">
        <v>438</v>
      </c>
      <c r="D8" s="250" t="s">
        <v>433</v>
      </c>
      <c r="E8" s="250" t="s">
        <v>434</v>
      </c>
      <c r="F8" s="250" t="s">
        <v>435</v>
      </c>
    </row>
    <row r="9" spans="1:7" x14ac:dyDescent="0.2">
      <c r="A9" s="265"/>
      <c r="B9" s="250"/>
      <c r="C9" s="250"/>
      <c r="D9" s="250"/>
      <c r="E9" s="250"/>
      <c r="F9" s="250"/>
    </row>
    <row r="10" spans="1:7" x14ac:dyDescent="0.2">
      <c r="A10" s="57" t="s">
        <v>439</v>
      </c>
      <c r="B10" s="46">
        <f>'11a Auto Liab.-Net Loss &amp; LAE'!B10+'11b G&amp;P Liab.-Net Loss &amp; LAE'!B10+'11c Prof. Liab. Net Loss &amp; LAE'!B10+'11d Other Liab. Net Loss &amp; LAE'!B10+'11e WC Net Loss &amp; LAE'!B10+'11f Other Lines Net Loss &amp; LAE'!B10</f>
        <v>0</v>
      </c>
      <c r="C10" s="46">
        <f>'11a Auto Liab.-Net Loss &amp; LAE'!C10+'11b G&amp;P Liab.-Net Loss &amp; LAE'!C10+'11c Prof. Liab. Net Loss &amp; LAE'!C10+'11d Other Liab. Net Loss &amp; LAE'!C10+'11e WC Net Loss &amp; LAE'!C10+'11f Other Lines Net Loss &amp; LAE'!C10</f>
        <v>0</v>
      </c>
      <c r="D10" s="46">
        <f>'11a Auto Liab.-Net Loss &amp; LAE'!D10+'11b G&amp;P Liab.-Net Loss &amp; LAE'!D10+'11c Prof. Liab. Net Loss &amp; LAE'!D10+'11d Other Liab. Net Loss &amp; LAE'!D10+'11e WC Net Loss &amp; LAE'!D10+'11f Other Lines Net Loss &amp; LAE'!D10</f>
        <v>0</v>
      </c>
      <c r="E10" s="46">
        <f>'11a Auto Liab.-Net Loss &amp; LAE'!E10+'11b G&amp;P Liab.-Net Loss &amp; LAE'!E10+'11c Prof. Liab. Net Loss &amp; LAE'!E10+'11d Other Liab. Net Loss &amp; LAE'!E10+'11e WC Net Loss &amp; LAE'!E10+'11f Other Lines Net Loss &amp; LAE'!E10</f>
        <v>0</v>
      </c>
      <c r="F10" s="46">
        <f>'11a Auto Liab.-Net Loss &amp; LAE'!F10+'11b G&amp;P Liab.-Net Loss &amp; LAE'!F10+'11c Prof. Liab. Net Loss &amp; LAE'!F10+'11d Other Liab. Net Loss &amp; LAE'!F10+'11e WC Net Loss &amp; LAE'!F10+'11f Other Lines Net Loss &amp; LAE'!F10</f>
        <v>0</v>
      </c>
    </row>
    <row r="11" spans="1:7" x14ac:dyDescent="0.2">
      <c r="A11" s="57">
        <v>2022</v>
      </c>
      <c r="B11" s="61"/>
      <c r="C11" s="46">
        <f>'11a Auto Liab.-Net Loss &amp; LAE'!C11+'11b G&amp;P Liab.-Net Loss &amp; LAE'!C11+'11c Prof. Liab. Net Loss &amp; LAE'!C11+'11d Other Liab. Net Loss &amp; LAE'!C11+'11e WC Net Loss &amp; LAE'!C11+'11f Other Lines Net Loss &amp; LAE'!C11</f>
        <v>0</v>
      </c>
      <c r="D11" s="46">
        <f>'11a Auto Liab.-Net Loss &amp; LAE'!D11+'11b G&amp;P Liab.-Net Loss &amp; LAE'!D11+'11c Prof. Liab. Net Loss &amp; LAE'!D11+'11d Other Liab. Net Loss &amp; LAE'!D11+'11e WC Net Loss &amp; LAE'!D11+'11f Other Lines Net Loss &amp; LAE'!D11</f>
        <v>0</v>
      </c>
      <c r="E11" s="46">
        <f>'11a Auto Liab.-Net Loss &amp; LAE'!E11+'11b G&amp;P Liab.-Net Loss &amp; LAE'!E11+'11c Prof. Liab. Net Loss &amp; LAE'!E11+'11d Other Liab. Net Loss &amp; LAE'!E11+'11e WC Net Loss &amp; LAE'!E11+'11f Other Lines Net Loss &amp; LAE'!E11</f>
        <v>0</v>
      </c>
      <c r="F11" s="46">
        <f>'11a Auto Liab.-Net Loss &amp; LAE'!F11+'11b G&amp;P Liab.-Net Loss &amp; LAE'!F11+'11c Prof. Liab. Net Loss &amp; LAE'!F11+'11d Other Liab. Net Loss &amp; LAE'!F11+'11e WC Net Loss &amp; LAE'!F11+'11f Other Lines Net Loss &amp; LAE'!F11</f>
        <v>0</v>
      </c>
    </row>
    <row r="12" spans="1:7" x14ac:dyDescent="0.2">
      <c r="A12" s="57">
        <v>2023</v>
      </c>
      <c r="B12" s="61"/>
      <c r="C12" s="61"/>
      <c r="D12" s="46">
        <f>'11a Auto Liab.-Net Loss &amp; LAE'!D12+'11b G&amp;P Liab.-Net Loss &amp; LAE'!D12+'11c Prof. Liab. Net Loss &amp; LAE'!D12+'11d Other Liab. Net Loss &amp; LAE'!D12+'11e WC Net Loss &amp; LAE'!D12+'11f Other Lines Net Loss &amp; LAE'!D12</f>
        <v>0</v>
      </c>
      <c r="E12" s="46">
        <f>'11a Auto Liab.-Net Loss &amp; LAE'!E12+'11b G&amp;P Liab.-Net Loss &amp; LAE'!E12+'11c Prof. Liab. Net Loss &amp; LAE'!E12+'11d Other Liab. Net Loss &amp; LAE'!E12+'11e WC Net Loss &amp; LAE'!E12+'11f Other Lines Net Loss &amp; LAE'!E12</f>
        <v>0</v>
      </c>
      <c r="F12" s="46">
        <f>'11a Auto Liab.-Net Loss &amp; LAE'!F12+'11b G&amp;P Liab.-Net Loss &amp; LAE'!F12+'11c Prof. Liab. Net Loss &amp; LAE'!F12+'11d Other Liab. Net Loss &amp; LAE'!F12+'11e WC Net Loss &amp; LAE'!F12+'11f Other Lines Net Loss &amp; LAE'!F12</f>
        <v>0</v>
      </c>
    </row>
    <row r="13" spans="1:7" x14ac:dyDescent="0.2">
      <c r="A13" s="57">
        <v>2024</v>
      </c>
      <c r="B13" s="61"/>
      <c r="C13" s="61"/>
      <c r="D13" s="61"/>
      <c r="E13" s="46">
        <f>'11a Auto Liab.-Net Loss &amp; LAE'!E13+'11b G&amp;P Liab.-Net Loss &amp; LAE'!E13+'11c Prof. Liab. Net Loss &amp; LAE'!E13+'11d Other Liab. Net Loss &amp; LAE'!E13+'11e WC Net Loss &amp; LAE'!E13+'11f Other Lines Net Loss &amp; LAE'!E13</f>
        <v>0</v>
      </c>
      <c r="F13" s="46">
        <f>'11a Auto Liab.-Net Loss &amp; LAE'!F13+'11b G&amp;P Liab.-Net Loss &amp; LAE'!F13+'11c Prof. Liab. Net Loss &amp; LAE'!F13+'11d Other Liab. Net Loss &amp; LAE'!F13+'11e WC Net Loss &amp; LAE'!F13+'11f Other Lines Net Loss &amp; LAE'!F13</f>
        <v>0</v>
      </c>
    </row>
    <row r="14" spans="1:7" x14ac:dyDescent="0.2">
      <c r="A14" s="57">
        <v>2025</v>
      </c>
      <c r="B14" s="61"/>
      <c r="C14" s="61"/>
      <c r="D14" s="61"/>
      <c r="E14" s="61"/>
      <c r="F14" s="46">
        <f>'11a Auto Liab.-Net Loss &amp; LAE'!F14+'11b G&amp;P Liab.-Net Loss &amp; LAE'!F14+'11c Prof. Liab. Net Loss &amp; LAE'!F14+'11d Other Liab. Net Loss &amp; LAE'!F14+'11e WC Net Loss &amp; LAE'!F14+'11f Other Lines Net Loss &amp; LAE'!F14</f>
        <v>0</v>
      </c>
    </row>
    <row r="17" spans="1:6" x14ac:dyDescent="0.2">
      <c r="A17" s="265" t="s">
        <v>406</v>
      </c>
      <c r="B17" s="266" t="s">
        <v>271</v>
      </c>
      <c r="C17" s="266"/>
      <c r="D17" s="266"/>
      <c r="E17" s="266"/>
      <c r="F17" s="266"/>
    </row>
    <row r="18" spans="1:6" x14ac:dyDescent="0.2">
      <c r="A18" s="265"/>
      <c r="B18" s="250" t="s">
        <v>439</v>
      </c>
      <c r="C18" s="250" t="s">
        <v>438</v>
      </c>
      <c r="D18" s="250" t="s">
        <v>433</v>
      </c>
      <c r="E18" s="250" t="s">
        <v>434</v>
      </c>
      <c r="F18" s="250" t="s">
        <v>435</v>
      </c>
    </row>
    <row r="19" spans="1:6" x14ac:dyDescent="0.2">
      <c r="A19" s="265"/>
      <c r="B19" s="250"/>
      <c r="C19" s="250"/>
      <c r="D19" s="250"/>
      <c r="E19" s="250"/>
      <c r="F19" s="250"/>
    </row>
    <row r="20" spans="1:6" x14ac:dyDescent="0.2">
      <c r="A20" s="57" t="s">
        <v>439</v>
      </c>
      <c r="B20" s="46">
        <f>'11a Auto Liab.-Net Loss &amp; LAE'!B20+'11b G&amp;P Liab.-Net Loss &amp; LAE'!B20+'11c Prof. Liab. Net Loss &amp; LAE'!B20+'11d Other Liab. Net Loss &amp; LAE'!B20+'11e WC Net Loss &amp; LAE'!B20+'11f Other Lines Net Loss &amp; LAE'!B20</f>
        <v>0</v>
      </c>
      <c r="C20" s="46">
        <f>'11a Auto Liab.-Net Loss &amp; LAE'!C20+'11b G&amp;P Liab.-Net Loss &amp; LAE'!C20+'11c Prof. Liab. Net Loss &amp; LAE'!C20+'11d Other Liab. Net Loss &amp; LAE'!C20+'11e WC Net Loss &amp; LAE'!C20+'11f Other Lines Net Loss &amp; LAE'!C20</f>
        <v>0</v>
      </c>
      <c r="D20" s="46">
        <f>'11a Auto Liab.-Net Loss &amp; LAE'!D20+'11b G&amp;P Liab.-Net Loss &amp; LAE'!D20+'11c Prof. Liab. Net Loss &amp; LAE'!D20+'11d Other Liab. Net Loss &amp; LAE'!D20+'11e WC Net Loss &amp; LAE'!D20+'11f Other Lines Net Loss &amp; LAE'!D20</f>
        <v>0</v>
      </c>
      <c r="E20" s="46">
        <f>'11a Auto Liab.-Net Loss &amp; LAE'!E20+'11b G&amp;P Liab.-Net Loss &amp; LAE'!E20+'11c Prof. Liab. Net Loss &amp; LAE'!E20+'11d Other Liab. Net Loss &amp; LAE'!E20+'11e WC Net Loss &amp; LAE'!E20+'11f Other Lines Net Loss &amp; LAE'!E20</f>
        <v>0</v>
      </c>
      <c r="F20" s="46">
        <f>'11a Auto Liab.-Net Loss &amp; LAE'!F20+'11b G&amp;P Liab.-Net Loss &amp; LAE'!F20+'11c Prof. Liab. Net Loss &amp; LAE'!F20+'11d Other Liab. Net Loss &amp; LAE'!F20+'11e WC Net Loss &amp; LAE'!F20+'11f Other Lines Net Loss &amp; LAE'!F20</f>
        <v>0</v>
      </c>
    </row>
    <row r="21" spans="1:6" x14ac:dyDescent="0.2">
      <c r="A21" s="57">
        <v>2022</v>
      </c>
      <c r="B21" s="61"/>
      <c r="C21" s="46">
        <f>'11a Auto Liab.-Net Loss &amp; LAE'!C21+'11b G&amp;P Liab.-Net Loss &amp; LAE'!C21+'11c Prof. Liab. Net Loss &amp; LAE'!C21+'11d Other Liab. Net Loss &amp; LAE'!C21+'11e WC Net Loss &amp; LAE'!C21+'11f Other Lines Net Loss &amp; LAE'!C21</f>
        <v>0</v>
      </c>
      <c r="D21" s="46">
        <f>'11a Auto Liab.-Net Loss &amp; LAE'!D21+'11b G&amp;P Liab.-Net Loss &amp; LAE'!D21+'11c Prof. Liab. Net Loss &amp; LAE'!D21+'11d Other Liab. Net Loss &amp; LAE'!D21+'11e WC Net Loss &amp; LAE'!D21+'11f Other Lines Net Loss &amp; LAE'!D21</f>
        <v>0</v>
      </c>
      <c r="E21" s="46">
        <f>'11a Auto Liab.-Net Loss &amp; LAE'!E21+'11b G&amp;P Liab.-Net Loss &amp; LAE'!E21+'11c Prof. Liab. Net Loss &amp; LAE'!E21+'11d Other Liab. Net Loss &amp; LAE'!E21+'11e WC Net Loss &amp; LAE'!E21+'11f Other Lines Net Loss &amp; LAE'!E21</f>
        <v>0</v>
      </c>
      <c r="F21" s="46">
        <f>'11a Auto Liab.-Net Loss &amp; LAE'!F21+'11b G&amp;P Liab.-Net Loss &amp; LAE'!F21+'11c Prof. Liab. Net Loss &amp; LAE'!F21+'11d Other Liab. Net Loss &amp; LAE'!F21+'11e WC Net Loss &amp; LAE'!F21+'11f Other Lines Net Loss &amp; LAE'!F21</f>
        <v>0</v>
      </c>
    </row>
    <row r="22" spans="1:6" x14ac:dyDescent="0.2">
      <c r="A22" s="57">
        <v>2023</v>
      </c>
      <c r="B22" s="61"/>
      <c r="C22" s="61"/>
      <c r="D22" s="46">
        <f>'11a Auto Liab.-Net Loss &amp; LAE'!D22+'11b G&amp;P Liab.-Net Loss &amp; LAE'!D22+'11c Prof. Liab. Net Loss &amp; LAE'!D22+'11d Other Liab. Net Loss &amp; LAE'!D22+'11e WC Net Loss &amp; LAE'!D22+'11f Other Lines Net Loss &amp; LAE'!D22</f>
        <v>0</v>
      </c>
      <c r="E22" s="46">
        <f>'11a Auto Liab.-Net Loss &amp; LAE'!E22+'11b G&amp;P Liab.-Net Loss &amp; LAE'!E22+'11c Prof. Liab. Net Loss &amp; LAE'!E22+'11d Other Liab. Net Loss &amp; LAE'!E22+'11e WC Net Loss &amp; LAE'!E22+'11f Other Lines Net Loss &amp; LAE'!E22</f>
        <v>0</v>
      </c>
      <c r="F22" s="46">
        <f>'11a Auto Liab.-Net Loss &amp; LAE'!F22+'11b G&amp;P Liab.-Net Loss &amp; LAE'!F22+'11c Prof. Liab. Net Loss &amp; LAE'!F22+'11d Other Liab. Net Loss &amp; LAE'!F22+'11e WC Net Loss &amp; LAE'!F22+'11f Other Lines Net Loss &amp; LAE'!F22</f>
        <v>0</v>
      </c>
    </row>
    <row r="23" spans="1:6" x14ac:dyDescent="0.2">
      <c r="A23" s="57">
        <v>2024</v>
      </c>
      <c r="B23" s="61"/>
      <c r="C23" s="61"/>
      <c r="D23" s="61"/>
      <c r="E23" s="46">
        <f>'11a Auto Liab.-Net Loss &amp; LAE'!E23+'11b G&amp;P Liab.-Net Loss &amp; LAE'!E23+'11c Prof. Liab. Net Loss &amp; LAE'!E23+'11d Other Liab. Net Loss &amp; LAE'!E23+'11e WC Net Loss &amp; LAE'!E23+'11f Other Lines Net Loss &amp; LAE'!E23</f>
        <v>0</v>
      </c>
      <c r="F23" s="46">
        <f>'11a Auto Liab.-Net Loss &amp; LAE'!F23+'11b G&amp;P Liab.-Net Loss &amp; LAE'!F23+'11c Prof. Liab. Net Loss &amp; LAE'!F23+'11d Other Liab. Net Loss &amp; LAE'!F23+'11e WC Net Loss &amp; LAE'!F23+'11f Other Lines Net Loss &amp; LAE'!F23</f>
        <v>0</v>
      </c>
    </row>
    <row r="24" spans="1:6" x14ac:dyDescent="0.2">
      <c r="A24" s="57">
        <v>2025</v>
      </c>
      <c r="B24" s="61"/>
      <c r="C24" s="61"/>
      <c r="D24" s="61"/>
      <c r="E24" s="61"/>
      <c r="F24" s="46">
        <f>'11a Auto Liab.-Net Loss &amp; LAE'!F24+'11b G&amp;P Liab.-Net Loss &amp; LAE'!F24+'11c Prof. Liab. Net Loss &amp; LAE'!F24+'11d Other Liab. Net Loss &amp; LAE'!F24+'11e WC Net Loss &amp; LAE'!F24+'11f Other Lines Net Loss &amp; LAE'!F24</f>
        <v>0</v>
      </c>
    </row>
    <row r="27" spans="1:6" x14ac:dyDescent="0.2">
      <c r="A27" s="265" t="s">
        <v>407</v>
      </c>
      <c r="B27" s="266" t="s">
        <v>272</v>
      </c>
      <c r="C27" s="266"/>
      <c r="D27" s="266"/>
      <c r="E27" s="266"/>
      <c r="F27" s="266"/>
    </row>
    <row r="28" spans="1:6" x14ac:dyDescent="0.2">
      <c r="A28" s="265"/>
      <c r="B28" s="250" t="s">
        <v>439</v>
      </c>
      <c r="C28" s="250" t="s">
        <v>438</v>
      </c>
      <c r="D28" s="250" t="s">
        <v>433</v>
      </c>
      <c r="E28" s="250" t="s">
        <v>434</v>
      </c>
      <c r="F28" s="250" t="s">
        <v>435</v>
      </c>
    </row>
    <row r="29" spans="1:6" x14ac:dyDescent="0.2">
      <c r="A29" s="265"/>
      <c r="B29" s="250"/>
      <c r="C29" s="250"/>
      <c r="D29" s="250"/>
      <c r="E29" s="250"/>
      <c r="F29" s="250"/>
    </row>
    <row r="30" spans="1:6" x14ac:dyDescent="0.2">
      <c r="A30" s="57" t="s">
        <v>439</v>
      </c>
      <c r="B30" s="46">
        <f>'11a Auto Liab.-Net Loss &amp; LAE'!B30+'11b G&amp;P Liab.-Net Loss &amp; LAE'!B30+'11c Prof. Liab. Net Loss &amp; LAE'!B30+'11d Other Liab. Net Loss &amp; LAE'!B30+'11e WC Net Loss &amp; LAE'!B30+'11f Other Lines Net Loss &amp; LAE'!B30</f>
        <v>0</v>
      </c>
      <c r="C30" s="46">
        <f>'11a Auto Liab.-Net Loss &amp; LAE'!C30+'11b G&amp;P Liab.-Net Loss &amp; LAE'!C30+'11c Prof. Liab. Net Loss &amp; LAE'!C30+'11d Other Liab. Net Loss &amp; LAE'!C30+'11e WC Net Loss &amp; LAE'!C30+'11f Other Lines Net Loss &amp; LAE'!C30</f>
        <v>0</v>
      </c>
      <c r="D30" s="46">
        <f>'11a Auto Liab.-Net Loss &amp; LAE'!D30+'11b G&amp;P Liab.-Net Loss &amp; LAE'!D30+'11c Prof. Liab. Net Loss &amp; LAE'!D30+'11d Other Liab. Net Loss &amp; LAE'!D30+'11e WC Net Loss &amp; LAE'!D30+'11f Other Lines Net Loss &amp; LAE'!D30</f>
        <v>0</v>
      </c>
      <c r="E30" s="46">
        <f>'11a Auto Liab.-Net Loss &amp; LAE'!E30+'11b G&amp;P Liab.-Net Loss &amp; LAE'!E30+'11c Prof. Liab. Net Loss &amp; LAE'!E30+'11d Other Liab. Net Loss &amp; LAE'!E30+'11e WC Net Loss &amp; LAE'!E30+'11f Other Lines Net Loss &amp; LAE'!E30</f>
        <v>0</v>
      </c>
      <c r="F30" s="46">
        <f>'11a Auto Liab.-Net Loss &amp; LAE'!F30+'11b G&amp;P Liab.-Net Loss &amp; LAE'!F30+'11c Prof. Liab. Net Loss &amp; LAE'!F30+'11d Other Liab. Net Loss &amp; LAE'!F30+'11e WC Net Loss &amp; LAE'!F30+'11f Other Lines Net Loss &amp; LAE'!F30</f>
        <v>0</v>
      </c>
    </row>
    <row r="31" spans="1:6" x14ac:dyDescent="0.2">
      <c r="A31" s="57">
        <v>2022</v>
      </c>
      <c r="B31" s="61"/>
      <c r="C31" s="46">
        <f>'11a Auto Liab.-Net Loss &amp; LAE'!C31+'11b G&amp;P Liab.-Net Loss &amp; LAE'!C31+'11c Prof. Liab. Net Loss &amp; LAE'!C31+'11d Other Liab. Net Loss &amp; LAE'!C31+'11e WC Net Loss &amp; LAE'!C31+'11f Other Lines Net Loss &amp; LAE'!C31</f>
        <v>0</v>
      </c>
      <c r="D31" s="46">
        <f>'11a Auto Liab.-Net Loss &amp; LAE'!D31+'11b G&amp;P Liab.-Net Loss &amp; LAE'!D31+'11c Prof. Liab. Net Loss &amp; LAE'!D31+'11d Other Liab. Net Loss &amp; LAE'!D31+'11e WC Net Loss &amp; LAE'!D31+'11f Other Lines Net Loss &amp; LAE'!D31</f>
        <v>0</v>
      </c>
      <c r="E31" s="46">
        <f>'11a Auto Liab.-Net Loss &amp; LAE'!E31+'11b G&amp;P Liab.-Net Loss &amp; LAE'!E31+'11c Prof. Liab. Net Loss &amp; LAE'!E31+'11d Other Liab. Net Loss &amp; LAE'!E31+'11e WC Net Loss &amp; LAE'!E31+'11f Other Lines Net Loss &amp; LAE'!E31</f>
        <v>0</v>
      </c>
      <c r="F31" s="46">
        <f>'11a Auto Liab.-Net Loss &amp; LAE'!F31+'11b G&amp;P Liab.-Net Loss &amp; LAE'!F31+'11c Prof. Liab. Net Loss &amp; LAE'!F31+'11d Other Liab. Net Loss &amp; LAE'!F31+'11e WC Net Loss &amp; LAE'!F31+'11f Other Lines Net Loss &amp; LAE'!F31</f>
        <v>0</v>
      </c>
    </row>
    <row r="32" spans="1:6" x14ac:dyDescent="0.2">
      <c r="A32" s="57">
        <v>2023</v>
      </c>
      <c r="B32" s="61"/>
      <c r="C32" s="61"/>
      <c r="D32" s="46">
        <f>'11a Auto Liab.-Net Loss &amp; LAE'!D32+'11b G&amp;P Liab.-Net Loss &amp; LAE'!D32+'11c Prof. Liab. Net Loss &amp; LAE'!D32+'11d Other Liab. Net Loss &amp; LAE'!D32+'11e WC Net Loss &amp; LAE'!D32+'11f Other Lines Net Loss &amp; LAE'!D32</f>
        <v>0</v>
      </c>
      <c r="E32" s="46">
        <f>'11a Auto Liab.-Net Loss &amp; LAE'!E32+'11b G&amp;P Liab.-Net Loss &amp; LAE'!E32+'11c Prof. Liab. Net Loss &amp; LAE'!E32+'11d Other Liab. Net Loss &amp; LAE'!E32+'11e WC Net Loss &amp; LAE'!E32+'11f Other Lines Net Loss &amp; LAE'!E32</f>
        <v>0</v>
      </c>
      <c r="F32" s="46">
        <f>'11a Auto Liab.-Net Loss &amp; LAE'!F32+'11b G&amp;P Liab.-Net Loss &amp; LAE'!F32+'11c Prof. Liab. Net Loss &amp; LAE'!F32+'11d Other Liab. Net Loss &amp; LAE'!F32+'11e WC Net Loss &amp; LAE'!F32+'11f Other Lines Net Loss &amp; LAE'!F32</f>
        <v>0</v>
      </c>
    </row>
    <row r="33" spans="1:6" x14ac:dyDescent="0.2">
      <c r="A33" s="57">
        <v>2024</v>
      </c>
      <c r="B33" s="61"/>
      <c r="C33" s="61"/>
      <c r="D33" s="61"/>
      <c r="E33" s="46">
        <f>'11a Auto Liab.-Net Loss &amp; LAE'!E33+'11b G&amp;P Liab.-Net Loss &amp; LAE'!E33+'11c Prof. Liab. Net Loss &amp; LAE'!E33+'11d Other Liab. Net Loss &amp; LAE'!E33+'11e WC Net Loss &amp; LAE'!E33+'11f Other Lines Net Loss &amp; LAE'!E33</f>
        <v>0</v>
      </c>
      <c r="F33" s="46">
        <f>'11a Auto Liab.-Net Loss &amp; LAE'!F33+'11b G&amp;P Liab.-Net Loss &amp; LAE'!F33+'11c Prof. Liab. Net Loss &amp; LAE'!F33+'11d Other Liab. Net Loss &amp; LAE'!F33+'11e WC Net Loss &amp; LAE'!F33+'11f Other Lines Net Loss &amp; LAE'!F33</f>
        <v>0</v>
      </c>
    </row>
    <row r="34" spans="1:6" x14ac:dyDescent="0.2">
      <c r="A34" s="57">
        <v>2025</v>
      </c>
      <c r="B34" s="61"/>
      <c r="C34" s="61"/>
      <c r="D34" s="61"/>
      <c r="E34" s="61"/>
      <c r="F34" s="46">
        <f>'11a Auto Liab.-Net Loss &amp; LAE'!F34+'11b G&amp;P Liab.-Net Loss &amp; LAE'!F34+'11c Prof. Liab. Net Loss &amp; LAE'!F34+'11d Other Liab. Net Loss &amp; LAE'!F34+'11e WC Net Loss &amp; LAE'!F34+'11f Other Lines Net Loss &amp; LAE'!F34</f>
        <v>0</v>
      </c>
    </row>
  </sheetData>
  <mergeCells count="25">
    <mergeCell ref="A1:G1"/>
    <mergeCell ref="A2:G2"/>
    <mergeCell ref="A3:G3"/>
    <mergeCell ref="A5:F6"/>
    <mergeCell ref="A7:A9"/>
    <mergeCell ref="B7:F7"/>
    <mergeCell ref="B8:B9"/>
    <mergeCell ref="C8:C9"/>
    <mergeCell ref="D8:D9"/>
    <mergeCell ref="E8:E9"/>
    <mergeCell ref="F8:F9"/>
    <mergeCell ref="A17:A19"/>
    <mergeCell ref="B17:F17"/>
    <mergeCell ref="B18:B19"/>
    <mergeCell ref="C18:C19"/>
    <mergeCell ref="D18:D19"/>
    <mergeCell ref="E18:E19"/>
    <mergeCell ref="F18:F19"/>
    <mergeCell ref="A27:A29"/>
    <mergeCell ref="B27:F27"/>
    <mergeCell ref="B28:B29"/>
    <mergeCell ref="C28:C29"/>
    <mergeCell ref="D28:D29"/>
    <mergeCell ref="E28:E29"/>
    <mergeCell ref="F28:F29"/>
  </mergeCells>
  <pageMargins left="0.95" right="0.45" top="0.5" bottom="0.5" header="0.3" footer="0.3"/>
  <pageSetup orientation="landscape" r:id="rId1"/>
  <headerFooter>
    <oddFooter>&amp;C&amp;"Tahoma,Regular"&amp;10&amp;A</oddFooter>
  </headerFooter>
  <ignoredErrors>
    <ignoredError sqref="C9:F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4"/>
  <sheetViews>
    <sheetView topLeftCell="A3" zoomScaleNormal="100" workbookViewId="0">
      <selection activeCell="L13" sqref="L13"/>
    </sheetView>
  </sheetViews>
  <sheetFormatPr defaultColWidth="8.88671875" defaultRowHeight="15" x14ac:dyDescent="0.2"/>
  <cols>
    <col min="1" max="1" width="11.88671875" style="17" customWidth="1"/>
    <col min="2" max="6" width="13.6640625" style="17" customWidth="1"/>
    <col min="7" max="16384" width="8.88671875" style="17"/>
  </cols>
  <sheetData>
    <row r="1" spans="1:7" ht="15.75" x14ac:dyDescent="0.25">
      <c r="A1" s="151" t="str">
        <f>'Cover Page'!A1:E1</f>
        <v>MONTANA CAPTIVE INSURANCE COMPANY ANNUAL REPORT</v>
      </c>
      <c r="B1" s="152"/>
      <c r="C1" s="152"/>
      <c r="D1" s="152"/>
      <c r="E1" s="152"/>
      <c r="F1" s="152"/>
      <c r="G1" s="152"/>
    </row>
    <row r="2" spans="1:7" ht="15.75" x14ac:dyDescent="0.25">
      <c r="A2" s="151" t="str">
        <f>'Cover Page'!A2:E2</f>
        <v>FOR THE YEAR ENDING DECEMBER 31, 2025</v>
      </c>
      <c r="B2" s="152"/>
      <c r="C2" s="152"/>
      <c r="D2" s="152"/>
      <c r="E2" s="152"/>
      <c r="F2" s="152"/>
      <c r="G2" s="152"/>
    </row>
    <row r="3" spans="1:7" ht="15.75" x14ac:dyDescent="0.25">
      <c r="A3" s="151" t="str">
        <f>'Cover Page'!A3:E3</f>
        <v>INSERT COMPANY NAME</v>
      </c>
      <c r="B3" s="152"/>
      <c r="C3" s="152"/>
      <c r="D3" s="152"/>
      <c r="E3" s="152"/>
      <c r="F3" s="152"/>
      <c r="G3" s="152"/>
    </row>
    <row r="4" spans="1:7" ht="15.75" x14ac:dyDescent="0.25">
      <c r="A4" s="40"/>
      <c r="B4" s="41"/>
      <c r="C4" s="41"/>
      <c r="D4" s="41"/>
      <c r="E4" s="41"/>
      <c r="F4" s="41"/>
      <c r="G4" s="41"/>
    </row>
    <row r="5" spans="1:7" ht="15.75" x14ac:dyDescent="0.25">
      <c r="A5" s="255" t="s">
        <v>274</v>
      </c>
      <c r="B5" s="255"/>
      <c r="C5" s="255"/>
      <c r="D5" s="255"/>
      <c r="E5" s="255"/>
      <c r="F5" s="255"/>
      <c r="G5" s="41"/>
    </row>
    <row r="6" spans="1:7" x14ac:dyDescent="0.2">
      <c r="A6" s="255"/>
      <c r="B6" s="255"/>
      <c r="C6" s="255"/>
      <c r="D6" s="255"/>
      <c r="E6" s="255"/>
      <c r="F6" s="255"/>
    </row>
    <row r="7" spans="1:7" ht="15.75" customHeight="1" x14ac:dyDescent="0.2">
      <c r="A7" s="265" t="s">
        <v>406</v>
      </c>
      <c r="B7" s="266" t="s">
        <v>273</v>
      </c>
      <c r="C7" s="266"/>
      <c r="D7" s="266"/>
      <c r="E7" s="266"/>
      <c r="F7" s="266"/>
    </row>
    <row r="8" spans="1:7" ht="16.5" customHeight="1" x14ac:dyDescent="0.2">
      <c r="A8" s="265"/>
      <c r="B8" s="250" t="s">
        <v>439</v>
      </c>
      <c r="C8" s="250" t="s">
        <v>438</v>
      </c>
      <c r="D8" s="250" t="s">
        <v>433</v>
      </c>
      <c r="E8" s="250" t="s">
        <v>434</v>
      </c>
      <c r="F8" s="250" t="s">
        <v>435</v>
      </c>
    </row>
    <row r="9" spans="1:7" x14ac:dyDescent="0.2">
      <c r="A9" s="265"/>
      <c r="B9" s="250"/>
      <c r="C9" s="250"/>
      <c r="D9" s="250"/>
      <c r="E9" s="250"/>
      <c r="F9" s="250"/>
    </row>
    <row r="10" spans="1:7" x14ac:dyDescent="0.2">
      <c r="A10" s="57" t="s">
        <v>439</v>
      </c>
      <c r="B10" s="46"/>
      <c r="C10" s="46"/>
      <c r="D10" s="46"/>
      <c r="E10" s="46"/>
      <c r="F10" s="46"/>
    </row>
    <row r="11" spans="1:7" x14ac:dyDescent="0.2">
      <c r="A11" s="57">
        <v>2022</v>
      </c>
      <c r="B11" s="61"/>
      <c r="C11" s="46"/>
      <c r="D11" s="46"/>
      <c r="E11" s="46"/>
      <c r="F11" s="46"/>
    </row>
    <row r="12" spans="1:7" x14ac:dyDescent="0.2">
      <c r="A12" s="57">
        <v>2023</v>
      </c>
      <c r="B12" s="61"/>
      <c r="C12" s="61"/>
      <c r="D12" s="46"/>
      <c r="E12" s="46"/>
      <c r="F12" s="46"/>
    </row>
    <row r="13" spans="1:7" x14ac:dyDescent="0.2">
      <c r="A13" s="57">
        <v>2024</v>
      </c>
      <c r="B13" s="61"/>
      <c r="C13" s="61"/>
      <c r="D13" s="61"/>
      <c r="E13" s="46"/>
      <c r="F13" s="46"/>
    </row>
    <row r="14" spans="1:7" x14ac:dyDescent="0.2">
      <c r="A14" s="57">
        <v>2025</v>
      </c>
      <c r="B14" s="61"/>
      <c r="C14" s="61"/>
      <c r="D14" s="61"/>
      <c r="E14" s="61"/>
      <c r="F14" s="46"/>
    </row>
    <row r="17" spans="1:6" ht="15" customHeight="1" x14ac:dyDescent="0.2">
      <c r="A17" s="265" t="s">
        <v>406</v>
      </c>
      <c r="B17" s="266" t="s">
        <v>271</v>
      </c>
      <c r="C17" s="266"/>
      <c r="D17" s="266"/>
      <c r="E17" s="266"/>
      <c r="F17" s="266"/>
    </row>
    <row r="18" spans="1:6" x14ac:dyDescent="0.2">
      <c r="A18" s="265"/>
      <c r="B18" s="250" t="s">
        <v>439</v>
      </c>
      <c r="C18" s="250" t="s">
        <v>438</v>
      </c>
      <c r="D18" s="250" t="s">
        <v>433</v>
      </c>
      <c r="E18" s="250" t="s">
        <v>434</v>
      </c>
      <c r="F18" s="250" t="s">
        <v>435</v>
      </c>
    </row>
    <row r="19" spans="1:6" x14ac:dyDescent="0.2">
      <c r="A19" s="265"/>
      <c r="B19" s="250"/>
      <c r="C19" s="250"/>
      <c r="D19" s="250"/>
      <c r="E19" s="250"/>
      <c r="F19" s="250"/>
    </row>
    <row r="20" spans="1:6" x14ac:dyDescent="0.2">
      <c r="A20" s="57" t="s">
        <v>439</v>
      </c>
      <c r="B20" s="46"/>
      <c r="C20" s="46"/>
      <c r="D20" s="46"/>
      <c r="E20" s="46"/>
      <c r="F20" s="46"/>
    </row>
    <row r="21" spans="1:6" x14ac:dyDescent="0.2">
      <c r="A21" s="57">
        <v>2022</v>
      </c>
      <c r="B21" s="61"/>
      <c r="C21" s="46"/>
      <c r="D21" s="46"/>
      <c r="E21" s="46"/>
      <c r="F21" s="46"/>
    </row>
    <row r="22" spans="1:6" x14ac:dyDescent="0.2">
      <c r="A22" s="57">
        <v>2023</v>
      </c>
      <c r="B22" s="61"/>
      <c r="C22" s="61"/>
      <c r="D22" s="46"/>
      <c r="E22" s="46"/>
      <c r="F22" s="46"/>
    </row>
    <row r="23" spans="1:6" x14ac:dyDescent="0.2">
      <c r="A23" s="57">
        <v>2024</v>
      </c>
      <c r="B23" s="61"/>
      <c r="C23" s="61"/>
      <c r="D23" s="61"/>
      <c r="E23" s="46"/>
      <c r="F23" s="46"/>
    </row>
    <row r="24" spans="1:6" x14ac:dyDescent="0.2">
      <c r="A24" s="57">
        <v>2025</v>
      </c>
      <c r="B24" s="61"/>
      <c r="C24" s="61"/>
      <c r="D24" s="61"/>
      <c r="E24" s="61"/>
      <c r="F24" s="46"/>
    </row>
    <row r="27" spans="1:6" x14ac:dyDescent="0.2">
      <c r="A27" s="265" t="s">
        <v>406</v>
      </c>
      <c r="B27" s="266" t="s">
        <v>272</v>
      </c>
      <c r="C27" s="266"/>
      <c r="D27" s="266"/>
      <c r="E27" s="266"/>
      <c r="F27" s="266"/>
    </row>
    <row r="28" spans="1:6" x14ac:dyDescent="0.2">
      <c r="A28" s="265"/>
      <c r="B28" s="250" t="s">
        <v>439</v>
      </c>
      <c r="C28" s="250" t="s">
        <v>438</v>
      </c>
      <c r="D28" s="250" t="s">
        <v>433</v>
      </c>
      <c r="E28" s="250" t="s">
        <v>434</v>
      </c>
      <c r="F28" s="250" t="s">
        <v>435</v>
      </c>
    </row>
    <row r="29" spans="1:6" x14ac:dyDescent="0.2">
      <c r="A29" s="265"/>
      <c r="B29" s="250"/>
      <c r="C29" s="250"/>
      <c r="D29" s="250"/>
      <c r="E29" s="250"/>
      <c r="F29" s="250"/>
    </row>
    <row r="30" spans="1:6" x14ac:dyDescent="0.2">
      <c r="A30" s="57" t="s">
        <v>439</v>
      </c>
      <c r="B30" s="46"/>
      <c r="C30" s="46"/>
      <c r="D30" s="46"/>
      <c r="E30" s="46"/>
      <c r="F30" s="46"/>
    </row>
    <row r="31" spans="1:6" x14ac:dyDescent="0.2">
      <c r="A31" s="57">
        <v>2022</v>
      </c>
      <c r="B31" s="61"/>
      <c r="C31" s="46"/>
      <c r="D31" s="46"/>
      <c r="E31" s="46"/>
      <c r="F31" s="46"/>
    </row>
    <row r="32" spans="1:6" x14ac:dyDescent="0.2">
      <c r="A32" s="57">
        <v>2023</v>
      </c>
      <c r="B32" s="61"/>
      <c r="C32" s="61"/>
      <c r="D32" s="46"/>
      <c r="E32" s="46"/>
      <c r="F32" s="46"/>
    </row>
    <row r="33" spans="1:6" x14ac:dyDescent="0.2">
      <c r="A33" s="57">
        <v>2024</v>
      </c>
      <c r="B33" s="61"/>
      <c r="C33" s="61"/>
      <c r="D33" s="61"/>
      <c r="E33" s="46"/>
      <c r="F33" s="46"/>
    </row>
    <row r="34" spans="1:6" x14ac:dyDescent="0.2">
      <c r="A34" s="57">
        <v>2025</v>
      </c>
      <c r="B34" s="61"/>
      <c r="C34" s="61"/>
      <c r="D34" s="61"/>
      <c r="E34" s="61"/>
      <c r="F34" s="46"/>
    </row>
  </sheetData>
  <mergeCells count="25">
    <mergeCell ref="F28:F29"/>
    <mergeCell ref="A17:A19"/>
    <mergeCell ref="B18:B19"/>
    <mergeCell ref="C18:C19"/>
    <mergeCell ref="D18:D19"/>
    <mergeCell ref="E18:E19"/>
    <mergeCell ref="A27:A29"/>
    <mergeCell ref="B28:B29"/>
    <mergeCell ref="C28:C29"/>
    <mergeCell ref="D28:D29"/>
    <mergeCell ref="E28:E29"/>
    <mergeCell ref="B17:F17"/>
    <mergeCell ref="B27:F27"/>
    <mergeCell ref="F18:F19"/>
    <mergeCell ref="A5:F6"/>
    <mergeCell ref="A7:A9"/>
    <mergeCell ref="B8:B9"/>
    <mergeCell ref="B7:F7"/>
    <mergeCell ref="A1:G1"/>
    <mergeCell ref="A2:G2"/>
    <mergeCell ref="A3:G3"/>
    <mergeCell ref="D8:D9"/>
    <mergeCell ref="E8:E9"/>
    <mergeCell ref="F8:F9"/>
    <mergeCell ref="C8:C9"/>
  </mergeCells>
  <pageMargins left="0.95" right="0.45" top="0.5" bottom="0.5" header="0.3" footer="0.3"/>
  <pageSetup orientation="landscape" r:id="rId1"/>
  <headerFooter>
    <oddFooter>&amp;C&amp;"Tahoma,Regular"&amp;10&amp;A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4"/>
  <sheetViews>
    <sheetView workbookViewId="0">
      <selection activeCell="A10" sqref="A10:A14"/>
    </sheetView>
  </sheetViews>
  <sheetFormatPr defaultColWidth="8.88671875" defaultRowHeight="15" x14ac:dyDescent="0.2"/>
  <cols>
    <col min="1" max="1" width="11.88671875" style="17" customWidth="1"/>
    <col min="2" max="6" width="13.6640625" style="17" customWidth="1"/>
    <col min="7" max="16384" width="8.88671875" style="17"/>
  </cols>
  <sheetData>
    <row r="1" spans="1:7" ht="15.75" x14ac:dyDescent="0.25">
      <c r="A1" s="151" t="str">
        <f>'Cover Page'!A1:E1</f>
        <v>MONTANA CAPTIVE INSURANCE COMPANY ANNUAL REPORT</v>
      </c>
      <c r="B1" s="152"/>
      <c r="C1" s="152"/>
      <c r="D1" s="152"/>
      <c r="E1" s="152"/>
      <c r="F1" s="152"/>
      <c r="G1" s="152"/>
    </row>
    <row r="2" spans="1:7" ht="15.75" x14ac:dyDescent="0.25">
      <c r="A2" s="151" t="str">
        <f>'Cover Page'!A2:E2</f>
        <v>FOR THE YEAR ENDING DECEMBER 31, 2025</v>
      </c>
      <c r="B2" s="152"/>
      <c r="C2" s="152"/>
      <c r="D2" s="152"/>
      <c r="E2" s="152"/>
      <c r="F2" s="152"/>
      <c r="G2" s="152"/>
    </row>
    <row r="3" spans="1:7" ht="15.75" x14ac:dyDescent="0.25">
      <c r="A3" s="151" t="str">
        <f>'Cover Page'!A3:E3</f>
        <v>INSERT COMPANY NAME</v>
      </c>
      <c r="B3" s="152"/>
      <c r="C3" s="152"/>
      <c r="D3" s="152"/>
      <c r="E3" s="152"/>
      <c r="F3" s="152"/>
      <c r="G3" s="152"/>
    </row>
    <row r="5" spans="1:7" ht="15.75" x14ac:dyDescent="0.25">
      <c r="A5" s="255" t="s">
        <v>275</v>
      </c>
      <c r="B5" s="255"/>
      <c r="C5" s="255"/>
      <c r="D5" s="255"/>
      <c r="E5" s="255"/>
      <c r="F5" s="255"/>
      <c r="G5" s="41"/>
    </row>
    <row r="6" spans="1:7" x14ac:dyDescent="0.2">
      <c r="A6" s="255"/>
      <c r="B6" s="255"/>
      <c r="C6" s="255"/>
      <c r="D6" s="255"/>
      <c r="E6" s="255"/>
      <c r="F6" s="255"/>
    </row>
    <row r="7" spans="1:7" ht="15.75" customHeight="1" x14ac:dyDescent="0.2">
      <c r="A7" s="265" t="s">
        <v>406</v>
      </c>
      <c r="B7" s="266" t="s">
        <v>270</v>
      </c>
      <c r="C7" s="266"/>
      <c r="D7" s="266"/>
      <c r="E7" s="266"/>
      <c r="F7" s="266"/>
    </row>
    <row r="8" spans="1:7" ht="16.5" customHeight="1" x14ac:dyDescent="0.2">
      <c r="A8" s="265"/>
      <c r="B8" s="250" t="s">
        <v>439</v>
      </c>
      <c r="C8" s="250" t="s">
        <v>438</v>
      </c>
      <c r="D8" s="250" t="s">
        <v>433</v>
      </c>
      <c r="E8" s="250" t="s">
        <v>434</v>
      </c>
      <c r="F8" s="250" t="s">
        <v>435</v>
      </c>
    </row>
    <row r="9" spans="1:7" x14ac:dyDescent="0.2">
      <c r="A9" s="265"/>
      <c r="B9" s="250"/>
      <c r="C9" s="250"/>
      <c r="D9" s="250"/>
      <c r="E9" s="250"/>
      <c r="F9" s="250"/>
    </row>
    <row r="10" spans="1:7" x14ac:dyDescent="0.2">
      <c r="A10" s="57" t="s">
        <v>439</v>
      </c>
      <c r="B10" s="46"/>
      <c r="C10" s="46"/>
      <c r="D10" s="46"/>
      <c r="E10" s="46"/>
      <c r="F10" s="46"/>
    </row>
    <row r="11" spans="1:7" x14ac:dyDescent="0.2">
      <c r="A11" s="57">
        <v>2022</v>
      </c>
      <c r="B11" s="61"/>
      <c r="C11" s="46"/>
      <c r="D11" s="46"/>
      <c r="E11" s="46"/>
      <c r="F11" s="46"/>
    </row>
    <row r="12" spans="1:7" x14ac:dyDescent="0.2">
      <c r="A12" s="57">
        <v>2023</v>
      </c>
      <c r="B12" s="61"/>
      <c r="C12" s="61"/>
      <c r="D12" s="46"/>
      <c r="E12" s="46"/>
      <c r="F12" s="46"/>
    </row>
    <row r="13" spans="1:7" x14ac:dyDescent="0.2">
      <c r="A13" s="57">
        <v>2024</v>
      </c>
      <c r="B13" s="61"/>
      <c r="C13" s="61"/>
      <c r="D13" s="61"/>
      <c r="E13" s="46"/>
      <c r="F13" s="46"/>
    </row>
    <row r="14" spans="1:7" x14ac:dyDescent="0.2">
      <c r="A14" s="57">
        <v>2025</v>
      </c>
      <c r="B14" s="61"/>
      <c r="C14" s="61"/>
      <c r="D14" s="61"/>
      <c r="E14" s="61"/>
      <c r="F14" s="46"/>
    </row>
    <row r="17" spans="1:6" ht="15" customHeight="1" x14ac:dyDescent="0.2">
      <c r="A17" s="265" t="s">
        <v>406</v>
      </c>
      <c r="B17" s="266" t="s">
        <v>271</v>
      </c>
      <c r="C17" s="266"/>
      <c r="D17" s="266"/>
      <c r="E17" s="266"/>
      <c r="F17" s="266"/>
    </row>
    <row r="18" spans="1:6" x14ac:dyDescent="0.2">
      <c r="A18" s="265"/>
      <c r="B18" s="250" t="s">
        <v>439</v>
      </c>
      <c r="C18" s="250" t="s">
        <v>438</v>
      </c>
      <c r="D18" s="250" t="s">
        <v>433</v>
      </c>
      <c r="E18" s="250" t="s">
        <v>434</v>
      </c>
      <c r="F18" s="250" t="s">
        <v>435</v>
      </c>
    </row>
    <row r="19" spans="1:6" x14ac:dyDescent="0.2">
      <c r="A19" s="265"/>
      <c r="B19" s="250"/>
      <c r="C19" s="250"/>
      <c r="D19" s="250"/>
      <c r="E19" s="250"/>
      <c r="F19" s="250"/>
    </row>
    <row r="20" spans="1:6" x14ac:dyDescent="0.2">
      <c r="A20" s="57" t="s">
        <v>439</v>
      </c>
      <c r="B20" s="46"/>
      <c r="C20" s="46"/>
      <c r="D20" s="46"/>
      <c r="E20" s="46"/>
      <c r="F20" s="46"/>
    </row>
    <row r="21" spans="1:6" x14ac:dyDescent="0.2">
      <c r="A21" s="57">
        <v>2022</v>
      </c>
      <c r="B21" s="61"/>
      <c r="C21" s="46"/>
      <c r="D21" s="46"/>
      <c r="E21" s="46"/>
      <c r="F21" s="46"/>
    </row>
    <row r="22" spans="1:6" x14ac:dyDescent="0.2">
      <c r="A22" s="57">
        <v>2023</v>
      </c>
      <c r="B22" s="61"/>
      <c r="C22" s="61"/>
      <c r="D22" s="46"/>
      <c r="E22" s="46"/>
      <c r="F22" s="46"/>
    </row>
    <row r="23" spans="1:6" x14ac:dyDescent="0.2">
      <c r="A23" s="57">
        <v>2024</v>
      </c>
      <c r="B23" s="61"/>
      <c r="C23" s="61"/>
      <c r="D23" s="61"/>
      <c r="E23" s="46"/>
      <c r="F23" s="46"/>
    </row>
    <row r="24" spans="1:6" x14ac:dyDescent="0.2">
      <c r="A24" s="57">
        <v>2025</v>
      </c>
      <c r="B24" s="61"/>
      <c r="C24" s="61"/>
      <c r="D24" s="61"/>
      <c r="E24" s="61"/>
      <c r="F24" s="46"/>
    </row>
    <row r="27" spans="1:6" ht="15" customHeight="1" x14ac:dyDescent="0.2">
      <c r="A27" s="265" t="s">
        <v>406</v>
      </c>
      <c r="B27" s="266" t="s">
        <v>272</v>
      </c>
      <c r="C27" s="266"/>
      <c r="D27" s="266"/>
      <c r="E27" s="266"/>
      <c r="F27" s="266"/>
    </row>
    <row r="28" spans="1:6" x14ac:dyDescent="0.2">
      <c r="A28" s="265"/>
      <c r="B28" s="250" t="s">
        <v>439</v>
      </c>
      <c r="C28" s="250" t="s">
        <v>438</v>
      </c>
      <c r="D28" s="250" t="s">
        <v>433</v>
      </c>
      <c r="E28" s="250" t="s">
        <v>434</v>
      </c>
      <c r="F28" s="250" t="s">
        <v>435</v>
      </c>
    </row>
    <row r="29" spans="1:6" x14ac:dyDescent="0.2">
      <c r="A29" s="265"/>
      <c r="B29" s="250"/>
      <c r="C29" s="250"/>
      <c r="D29" s="250"/>
      <c r="E29" s="250"/>
      <c r="F29" s="250"/>
    </row>
    <row r="30" spans="1:6" x14ac:dyDescent="0.2">
      <c r="A30" s="57" t="s">
        <v>439</v>
      </c>
      <c r="B30" s="46"/>
      <c r="C30" s="46"/>
      <c r="D30" s="46"/>
      <c r="E30" s="46"/>
      <c r="F30" s="46"/>
    </row>
    <row r="31" spans="1:6" x14ac:dyDescent="0.2">
      <c r="A31" s="57">
        <v>2022</v>
      </c>
      <c r="B31" s="61"/>
      <c r="C31" s="46"/>
      <c r="D31" s="46"/>
      <c r="E31" s="46"/>
      <c r="F31" s="46"/>
    </row>
    <row r="32" spans="1:6" x14ac:dyDescent="0.2">
      <c r="A32" s="57">
        <v>2023</v>
      </c>
      <c r="B32" s="61"/>
      <c r="C32" s="61"/>
      <c r="D32" s="46"/>
      <c r="E32" s="46"/>
      <c r="F32" s="46"/>
    </row>
    <row r="33" spans="1:6" x14ac:dyDescent="0.2">
      <c r="A33" s="57">
        <v>2024</v>
      </c>
      <c r="B33" s="61"/>
      <c r="C33" s="61"/>
      <c r="D33" s="61"/>
      <c r="E33" s="46"/>
      <c r="F33" s="46"/>
    </row>
    <row r="34" spans="1:6" x14ac:dyDescent="0.2">
      <c r="A34" s="57">
        <v>2025</v>
      </c>
      <c r="B34" s="61"/>
      <c r="C34" s="61"/>
      <c r="D34" s="61"/>
      <c r="E34" s="61"/>
      <c r="F34" s="46"/>
    </row>
  </sheetData>
  <mergeCells count="25">
    <mergeCell ref="A1:G1"/>
    <mergeCell ref="A2:G2"/>
    <mergeCell ref="A3:G3"/>
    <mergeCell ref="A5:F6"/>
    <mergeCell ref="A7:A9"/>
    <mergeCell ref="B7:F7"/>
    <mergeCell ref="B8:B9"/>
    <mergeCell ref="C8:C9"/>
    <mergeCell ref="D8:D9"/>
    <mergeCell ref="E8:E9"/>
    <mergeCell ref="F8:F9"/>
    <mergeCell ref="A17:A19"/>
    <mergeCell ref="B17:F17"/>
    <mergeCell ref="B18:B19"/>
    <mergeCell ref="C18:C19"/>
    <mergeCell ref="D18:D19"/>
    <mergeCell ref="E18:E19"/>
    <mergeCell ref="F18:F19"/>
    <mergeCell ref="A27:A29"/>
    <mergeCell ref="B27:F27"/>
    <mergeCell ref="B28:B29"/>
    <mergeCell ref="C28:C29"/>
    <mergeCell ref="D28:D29"/>
    <mergeCell ref="E28:E29"/>
    <mergeCell ref="F28:F29"/>
  </mergeCells>
  <pageMargins left="0.95" right="0.45" top="0.5" bottom="0.5" header="0.3" footer="0.3"/>
  <pageSetup orientation="landscape" r:id="rId1"/>
  <headerFooter>
    <oddFooter>&amp;C&amp;"Tahoma,Regular"&amp;10&amp;A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4"/>
  <sheetViews>
    <sheetView topLeftCell="A3" workbookViewId="0">
      <selection activeCell="B8" sqref="B8:F9"/>
    </sheetView>
  </sheetViews>
  <sheetFormatPr defaultColWidth="8.88671875" defaultRowHeight="15" x14ac:dyDescent="0.2"/>
  <cols>
    <col min="1" max="1" width="11.88671875" style="17" customWidth="1"/>
    <col min="2" max="6" width="13.6640625" style="17" customWidth="1"/>
    <col min="7" max="16384" width="8.88671875" style="17"/>
  </cols>
  <sheetData>
    <row r="1" spans="1:7" ht="15.75" x14ac:dyDescent="0.25">
      <c r="A1" s="151" t="str">
        <f>'Cover Page'!A1:E1</f>
        <v>MONTANA CAPTIVE INSURANCE COMPANY ANNUAL REPORT</v>
      </c>
      <c r="B1" s="152"/>
      <c r="C1" s="152"/>
      <c r="D1" s="152"/>
      <c r="E1" s="152"/>
      <c r="F1" s="152"/>
      <c r="G1" s="152"/>
    </row>
    <row r="2" spans="1:7" ht="15.75" x14ac:dyDescent="0.25">
      <c r="A2" s="151" t="str">
        <f>'Cover Page'!A2:E2</f>
        <v>FOR THE YEAR ENDING DECEMBER 31, 2025</v>
      </c>
      <c r="B2" s="152"/>
      <c r="C2" s="152"/>
      <c r="D2" s="152"/>
      <c r="E2" s="152"/>
      <c r="F2" s="152"/>
      <c r="G2" s="152"/>
    </row>
    <row r="3" spans="1:7" ht="15.75" x14ac:dyDescent="0.25">
      <c r="A3" s="151" t="str">
        <f>'Cover Page'!A3:E3</f>
        <v>INSERT COMPANY NAME</v>
      </c>
      <c r="B3" s="152"/>
      <c r="C3" s="152"/>
      <c r="D3" s="152"/>
      <c r="E3" s="152"/>
      <c r="F3" s="152"/>
      <c r="G3" s="152"/>
    </row>
    <row r="5" spans="1:7" ht="15.75" x14ac:dyDescent="0.25">
      <c r="A5" s="255" t="s">
        <v>276</v>
      </c>
      <c r="B5" s="255"/>
      <c r="C5" s="255"/>
      <c r="D5" s="255"/>
      <c r="E5" s="255"/>
      <c r="F5" s="255"/>
      <c r="G5" s="41"/>
    </row>
    <row r="6" spans="1:7" x14ac:dyDescent="0.2">
      <c r="A6" s="255"/>
      <c r="B6" s="255"/>
      <c r="C6" s="255"/>
      <c r="D6" s="255"/>
      <c r="E6" s="255"/>
      <c r="F6" s="255"/>
    </row>
    <row r="7" spans="1:7" ht="15.75" customHeight="1" x14ac:dyDescent="0.2">
      <c r="A7" s="265" t="s">
        <v>406</v>
      </c>
      <c r="B7" s="266" t="s">
        <v>270</v>
      </c>
      <c r="C7" s="266"/>
      <c r="D7" s="266"/>
      <c r="E7" s="266"/>
      <c r="F7" s="266"/>
    </row>
    <row r="8" spans="1:7" ht="16.5" customHeight="1" x14ac:dyDescent="0.2">
      <c r="A8" s="265"/>
      <c r="B8" s="250" t="s">
        <v>439</v>
      </c>
      <c r="C8" s="250" t="s">
        <v>438</v>
      </c>
      <c r="D8" s="250" t="s">
        <v>433</v>
      </c>
      <c r="E8" s="250" t="s">
        <v>434</v>
      </c>
      <c r="F8" s="250" t="s">
        <v>435</v>
      </c>
    </row>
    <row r="9" spans="1:7" x14ac:dyDescent="0.2">
      <c r="A9" s="265"/>
      <c r="B9" s="250"/>
      <c r="C9" s="250"/>
      <c r="D9" s="250"/>
      <c r="E9" s="250"/>
      <c r="F9" s="250"/>
    </row>
    <row r="10" spans="1:7" x14ac:dyDescent="0.2">
      <c r="A10" s="57" t="s">
        <v>439</v>
      </c>
      <c r="B10" s="46"/>
      <c r="C10" s="46"/>
      <c r="D10" s="46"/>
      <c r="E10" s="46"/>
      <c r="F10" s="46"/>
    </row>
    <row r="11" spans="1:7" x14ac:dyDescent="0.2">
      <c r="A11" s="57">
        <v>2022</v>
      </c>
      <c r="B11" s="61"/>
      <c r="C11" s="46"/>
      <c r="D11" s="46"/>
      <c r="E11" s="46"/>
      <c r="F11" s="46"/>
    </row>
    <row r="12" spans="1:7" x14ac:dyDescent="0.2">
      <c r="A12" s="57">
        <v>2023</v>
      </c>
      <c r="B12" s="61"/>
      <c r="C12" s="61"/>
      <c r="D12" s="46"/>
      <c r="E12" s="46"/>
      <c r="F12" s="46"/>
    </row>
    <row r="13" spans="1:7" x14ac:dyDescent="0.2">
      <c r="A13" s="57">
        <v>2024</v>
      </c>
      <c r="B13" s="61"/>
      <c r="C13" s="61"/>
      <c r="D13" s="61"/>
      <c r="E13" s="46"/>
      <c r="F13" s="46"/>
    </row>
    <row r="14" spans="1:7" x14ac:dyDescent="0.2">
      <c r="A14" s="57">
        <v>2025</v>
      </c>
      <c r="B14" s="61"/>
      <c r="C14" s="61"/>
      <c r="D14" s="61"/>
      <c r="E14" s="61"/>
      <c r="F14" s="46"/>
    </row>
    <row r="17" spans="1:6" ht="15" customHeight="1" x14ac:dyDescent="0.2">
      <c r="A17" s="265" t="s">
        <v>406</v>
      </c>
      <c r="B17" s="266" t="s">
        <v>271</v>
      </c>
      <c r="C17" s="266"/>
      <c r="D17" s="266"/>
      <c r="E17" s="266"/>
      <c r="F17" s="266"/>
    </row>
    <row r="18" spans="1:6" x14ac:dyDescent="0.2">
      <c r="A18" s="265"/>
      <c r="B18" s="250" t="s">
        <v>439</v>
      </c>
      <c r="C18" s="250" t="s">
        <v>438</v>
      </c>
      <c r="D18" s="250" t="s">
        <v>433</v>
      </c>
      <c r="E18" s="250" t="s">
        <v>434</v>
      </c>
      <c r="F18" s="250" t="s">
        <v>435</v>
      </c>
    </row>
    <row r="19" spans="1:6" x14ac:dyDescent="0.2">
      <c r="A19" s="265"/>
      <c r="B19" s="250"/>
      <c r="C19" s="250"/>
      <c r="D19" s="250"/>
      <c r="E19" s="250"/>
      <c r="F19" s="250"/>
    </row>
    <row r="20" spans="1:6" x14ac:dyDescent="0.2">
      <c r="A20" s="57" t="s">
        <v>439</v>
      </c>
      <c r="B20" s="46"/>
      <c r="C20" s="46"/>
      <c r="D20" s="46"/>
      <c r="E20" s="46"/>
      <c r="F20" s="46"/>
    </row>
    <row r="21" spans="1:6" x14ac:dyDescent="0.2">
      <c r="A21" s="57">
        <v>2022</v>
      </c>
      <c r="B21" s="61"/>
      <c r="C21" s="46"/>
      <c r="D21" s="46"/>
      <c r="E21" s="46"/>
      <c r="F21" s="46"/>
    </row>
    <row r="22" spans="1:6" x14ac:dyDescent="0.2">
      <c r="A22" s="57">
        <v>2023</v>
      </c>
      <c r="B22" s="61"/>
      <c r="C22" s="61"/>
      <c r="D22" s="46"/>
      <c r="E22" s="46"/>
      <c r="F22" s="46"/>
    </row>
    <row r="23" spans="1:6" x14ac:dyDescent="0.2">
      <c r="A23" s="57">
        <v>2024</v>
      </c>
      <c r="B23" s="61"/>
      <c r="C23" s="61"/>
      <c r="D23" s="61"/>
      <c r="E23" s="46"/>
      <c r="F23" s="46"/>
    </row>
    <row r="24" spans="1:6" x14ac:dyDescent="0.2">
      <c r="A24" s="57">
        <v>2025</v>
      </c>
      <c r="B24" s="61"/>
      <c r="C24" s="61"/>
      <c r="D24" s="61"/>
      <c r="E24" s="61"/>
      <c r="F24" s="46"/>
    </row>
    <row r="27" spans="1:6" ht="15" customHeight="1" x14ac:dyDescent="0.2">
      <c r="A27" s="265" t="s">
        <v>406</v>
      </c>
      <c r="B27" s="266" t="s">
        <v>272</v>
      </c>
      <c r="C27" s="266"/>
      <c r="D27" s="266"/>
      <c r="E27" s="266"/>
      <c r="F27" s="266"/>
    </row>
    <row r="28" spans="1:6" x14ac:dyDescent="0.2">
      <c r="A28" s="265"/>
      <c r="B28" s="250" t="s">
        <v>439</v>
      </c>
      <c r="C28" s="250" t="s">
        <v>438</v>
      </c>
      <c r="D28" s="250" t="s">
        <v>433</v>
      </c>
      <c r="E28" s="250" t="s">
        <v>434</v>
      </c>
      <c r="F28" s="250" t="s">
        <v>435</v>
      </c>
    </row>
    <row r="29" spans="1:6" x14ac:dyDescent="0.2">
      <c r="A29" s="265"/>
      <c r="B29" s="250"/>
      <c r="C29" s="250"/>
      <c r="D29" s="250"/>
      <c r="E29" s="250"/>
      <c r="F29" s="250"/>
    </row>
    <row r="30" spans="1:6" x14ac:dyDescent="0.2">
      <c r="A30" s="57" t="s">
        <v>439</v>
      </c>
      <c r="B30" s="46"/>
      <c r="C30" s="46"/>
      <c r="D30" s="46"/>
      <c r="E30" s="46"/>
      <c r="F30" s="46"/>
    </row>
    <row r="31" spans="1:6" x14ac:dyDescent="0.2">
      <c r="A31" s="57">
        <v>2022</v>
      </c>
      <c r="B31" s="61"/>
      <c r="C31" s="46"/>
      <c r="D31" s="46"/>
      <c r="E31" s="46"/>
      <c r="F31" s="46"/>
    </row>
    <row r="32" spans="1:6" x14ac:dyDescent="0.2">
      <c r="A32" s="57">
        <v>2023</v>
      </c>
      <c r="B32" s="61"/>
      <c r="C32" s="61"/>
      <c r="D32" s="46"/>
      <c r="E32" s="46"/>
      <c r="F32" s="46"/>
    </row>
    <row r="33" spans="1:6" x14ac:dyDescent="0.2">
      <c r="A33" s="57">
        <v>2024</v>
      </c>
      <c r="B33" s="61"/>
      <c r="C33" s="61"/>
      <c r="D33" s="61"/>
      <c r="E33" s="46"/>
      <c r="F33" s="46"/>
    </row>
    <row r="34" spans="1:6" x14ac:dyDescent="0.2">
      <c r="A34" s="57">
        <v>2025</v>
      </c>
      <c r="B34" s="61"/>
      <c r="C34" s="61"/>
      <c r="D34" s="61"/>
      <c r="E34" s="61"/>
      <c r="F34" s="46"/>
    </row>
  </sheetData>
  <mergeCells count="25">
    <mergeCell ref="A1:G1"/>
    <mergeCell ref="A2:G2"/>
    <mergeCell ref="A3:G3"/>
    <mergeCell ref="A5:F6"/>
    <mergeCell ref="A7:A9"/>
    <mergeCell ref="B7:F7"/>
    <mergeCell ref="B8:B9"/>
    <mergeCell ref="C8:C9"/>
    <mergeCell ref="D8:D9"/>
    <mergeCell ref="E8:E9"/>
    <mergeCell ref="F8:F9"/>
    <mergeCell ref="A17:A19"/>
    <mergeCell ref="B17:F17"/>
    <mergeCell ref="B18:B19"/>
    <mergeCell ref="C18:C19"/>
    <mergeCell ref="D18:D19"/>
    <mergeCell ref="E18:E19"/>
    <mergeCell ref="F18:F19"/>
    <mergeCell ref="A27:A29"/>
    <mergeCell ref="B27:F27"/>
    <mergeCell ref="B28:B29"/>
    <mergeCell ref="C28:C29"/>
    <mergeCell ref="D28:D29"/>
    <mergeCell ref="E28:E29"/>
    <mergeCell ref="F28:F29"/>
  </mergeCells>
  <pageMargins left="0.95" right="0.45" top="0.5" bottom="0.5" header="0.3" footer="0.3"/>
  <pageSetup orientation="landscape" r:id="rId1"/>
  <headerFooter>
    <oddFooter>&amp;C&amp;"Tahoma,Regular"&amp;10&amp;A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4"/>
  <sheetViews>
    <sheetView topLeftCell="A3" workbookViewId="0">
      <selection activeCell="A10" sqref="A10:A14"/>
    </sheetView>
  </sheetViews>
  <sheetFormatPr defaultColWidth="8.88671875" defaultRowHeight="15" x14ac:dyDescent="0.2"/>
  <cols>
    <col min="1" max="1" width="11.88671875" style="17" customWidth="1"/>
    <col min="2" max="6" width="13.6640625" style="17" customWidth="1"/>
    <col min="7" max="16384" width="8.88671875" style="17"/>
  </cols>
  <sheetData>
    <row r="1" spans="1:7" ht="15.75" x14ac:dyDescent="0.25">
      <c r="A1" s="151" t="str">
        <f>'Cover Page'!A1:E1</f>
        <v>MONTANA CAPTIVE INSURANCE COMPANY ANNUAL REPORT</v>
      </c>
      <c r="B1" s="152"/>
      <c r="C1" s="152"/>
      <c r="D1" s="152"/>
      <c r="E1" s="152"/>
      <c r="F1" s="152"/>
      <c r="G1" s="152"/>
    </row>
    <row r="2" spans="1:7" ht="15.75" x14ac:dyDescent="0.25">
      <c r="A2" s="151" t="str">
        <f>'Cover Page'!A2:E2</f>
        <v>FOR THE YEAR ENDING DECEMBER 31, 2025</v>
      </c>
      <c r="B2" s="152"/>
      <c r="C2" s="152"/>
      <c r="D2" s="152"/>
      <c r="E2" s="152"/>
      <c r="F2" s="152"/>
      <c r="G2" s="152"/>
    </row>
    <row r="3" spans="1:7" ht="15.75" x14ac:dyDescent="0.25">
      <c r="A3" s="151" t="str">
        <f>'Cover Page'!A3:E3</f>
        <v>INSERT COMPANY NAME</v>
      </c>
      <c r="B3" s="152"/>
      <c r="C3" s="152"/>
      <c r="D3" s="152"/>
      <c r="E3" s="152"/>
      <c r="F3" s="152"/>
      <c r="G3" s="152"/>
    </row>
    <row r="5" spans="1:7" ht="15.75" x14ac:dyDescent="0.25">
      <c r="A5" s="255" t="s">
        <v>277</v>
      </c>
      <c r="B5" s="255"/>
      <c r="C5" s="255"/>
      <c r="D5" s="255"/>
      <c r="E5" s="255"/>
      <c r="F5" s="255"/>
      <c r="G5" s="41"/>
    </row>
    <row r="6" spans="1:7" x14ac:dyDescent="0.2">
      <c r="A6" s="255"/>
      <c r="B6" s="255"/>
      <c r="C6" s="255"/>
      <c r="D6" s="255"/>
      <c r="E6" s="255"/>
      <c r="F6" s="255"/>
    </row>
    <row r="7" spans="1:7" ht="15.75" customHeight="1" x14ac:dyDescent="0.2">
      <c r="A7" s="265" t="s">
        <v>406</v>
      </c>
      <c r="B7" s="266" t="s">
        <v>270</v>
      </c>
      <c r="C7" s="266"/>
      <c r="D7" s="266"/>
      <c r="E7" s="266"/>
      <c r="F7" s="266"/>
    </row>
    <row r="8" spans="1:7" ht="16.5" customHeight="1" x14ac:dyDescent="0.2">
      <c r="A8" s="265"/>
      <c r="B8" s="250" t="s">
        <v>439</v>
      </c>
      <c r="C8" s="250" t="s">
        <v>438</v>
      </c>
      <c r="D8" s="250" t="s">
        <v>433</v>
      </c>
      <c r="E8" s="250" t="s">
        <v>434</v>
      </c>
      <c r="F8" s="250" t="s">
        <v>435</v>
      </c>
    </row>
    <row r="9" spans="1:7" x14ac:dyDescent="0.2">
      <c r="A9" s="265"/>
      <c r="B9" s="250"/>
      <c r="C9" s="250"/>
      <c r="D9" s="250"/>
      <c r="E9" s="250"/>
      <c r="F9" s="250"/>
    </row>
    <row r="10" spans="1:7" x14ac:dyDescent="0.2">
      <c r="A10" s="57" t="s">
        <v>439</v>
      </c>
      <c r="B10" s="46"/>
      <c r="C10" s="46"/>
      <c r="D10" s="46"/>
      <c r="E10" s="46"/>
      <c r="F10" s="46"/>
    </row>
    <row r="11" spans="1:7" x14ac:dyDescent="0.2">
      <c r="A11" s="57">
        <v>2022</v>
      </c>
      <c r="B11" s="61"/>
      <c r="C11" s="46"/>
      <c r="D11" s="46"/>
      <c r="E11" s="46"/>
      <c r="F11" s="46"/>
    </row>
    <row r="12" spans="1:7" x14ac:dyDescent="0.2">
      <c r="A12" s="57">
        <v>2023</v>
      </c>
      <c r="B12" s="61"/>
      <c r="C12" s="61"/>
      <c r="D12" s="46"/>
      <c r="E12" s="46"/>
      <c r="F12" s="46"/>
    </row>
    <row r="13" spans="1:7" x14ac:dyDescent="0.2">
      <c r="A13" s="57">
        <v>2024</v>
      </c>
      <c r="B13" s="61"/>
      <c r="C13" s="61"/>
      <c r="D13" s="61"/>
      <c r="E13" s="46"/>
      <c r="F13" s="46"/>
    </row>
    <row r="14" spans="1:7" x14ac:dyDescent="0.2">
      <c r="A14" s="57">
        <v>2025</v>
      </c>
      <c r="B14" s="61"/>
      <c r="C14" s="61"/>
      <c r="D14" s="61"/>
      <c r="E14" s="61"/>
      <c r="F14" s="46"/>
    </row>
    <row r="17" spans="1:6" ht="15" customHeight="1" x14ac:dyDescent="0.2">
      <c r="A17" s="265" t="s">
        <v>406</v>
      </c>
      <c r="B17" s="266" t="s">
        <v>271</v>
      </c>
      <c r="C17" s="266"/>
      <c r="D17" s="266"/>
      <c r="E17" s="266"/>
      <c r="F17" s="266"/>
    </row>
    <row r="18" spans="1:6" x14ac:dyDescent="0.2">
      <c r="A18" s="265"/>
      <c r="B18" s="250" t="s">
        <v>439</v>
      </c>
      <c r="C18" s="250" t="s">
        <v>438</v>
      </c>
      <c r="D18" s="250" t="s">
        <v>433</v>
      </c>
      <c r="E18" s="250" t="s">
        <v>434</v>
      </c>
      <c r="F18" s="250" t="s">
        <v>435</v>
      </c>
    </row>
    <row r="19" spans="1:6" x14ac:dyDescent="0.2">
      <c r="A19" s="265"/>
      <c r="B19" s="250"/>
      <c r="C19" s="250"/>
      <c r="D19" s="250"/>
      <c r="E19" s="250"/>
      <c r="F19" s="250"/>
    </row>
    <row r="20" spans="1:6" x14ac:dyDescent="0.2">
      <c r="A20" s="57" t="s">
        <v>439</v>
      </c>
      <c r="B20" s="46"/>
      <c r="C20" s="46"/>
      <c r="D20" s="46"/>
      <c r="E20" s="46"/>
      <c r="F20" s="46"/>
    </row>
    <row r="21" spans="1:6" x14ac:dyDescent="0.2">
      <c r="A21" s="57">
        <v>2022</v>
      </c>
      <c r="B21" s="61"/>
      <c r="C21" s="46"/>
      <c r="D21" s="46"/>
      <c r="E21" s="46"/>
      <c r="F21" s="46"/>
    </row>
    <row r="22" spans="1:6" x14ac:dyDescent="0.2">
      <c r="A22" s="57">
        <v>2023</v>
      </c>
      <c r="B22" s="61"/>
      <c r="C22" s="61"/>
      <c r="D22" s="46"/>
      <c r="E22" s="46"/>
      <c r="F22" s="46"/>
    </row>
    <row r="23" spans="1:6" x14ac:dyDescent="0.2">
      <c r="A23" s="57">
        <v>2024</v>
      </c>
      <c r="B23" s="61"/>
      <c r="C23" s="61"/>
      <c r="D23" s="61"/>
      <c r="E23" s="46"/>
      <c r="F23" s="46"/>
    </row>
    <row r="24" spans="1:6" x14ac:dyDescent="0.2">
      <c r="A24" s="57">
        <v>2025</v>
      </c>
      <c r="B24" s="61"/>
      <c r="C24" s="61"/>
      <c r="D24" s="61"/>
      <c r="E24" s="61"/>
      <c r="F24" s="46"/>
    </row>
    <row r="27" spans="1:6" ht="15" customHeight="1" x14ac:dyDescent="0.2">
      <c r="A27" s="265" t="s">
        <v>406</v>
      </c>
      <c r="B27" s="266" t="s">
        <v>272</v>
      </c>
      <c r="C27" s="266"/>
      <c r="D27" s="266"/>
      <c r="E27" s="266"/>
      <c r="F27" s="266"/>
    </row>
    <row r="28" spans="1:6" x14ac:dyDescent="0.2">
      <c r="A28" s="265"/>
      <c r="B28" s="250" t="s">
        <v>439</v>
      </c>
      <c r="C28" s="250" t="s">
        <v>438</v>
      </c>
      <c r="D28" s="250" t="s">
        <v>433</v>
      </c>
      <c r="E28" s="250" t="s">
        <v>434</v>
      </c>
      <c r="F28" s="250" t="s">
        <v>435</v>
      </c>
    </row>
    <row r="29" spans="1:6" x14ac:dyDescent="0.2">
      <c r="A29" s="265"/>
      <c r="B29" s="250"/>
      <c r="C29" s="250"/>
      <c r="D29" s="250"/>
      <c r="E29" s="250"/>
      <c r="F29" s="250"/>
    </row>
    <row r="30" spans="1:6" x14ac:dyDescent="0.2">
      <c r="A30" s="57" t="s">
        <v>439</v>
      </c>
      <c r="B30" s="46"/>
      <c r="C30" s="46"/>
      <c r="D30" s="46"/>
      <c r="E30" s="46"/>
      <c r="F30" s="46"/>
    </row>
    <row r="31" spans="1:6" x14ac:dyDescent="0.2">
      <c r="A31" s="57">
        <v>2022</v>
      </c>
      <c r="B31" s="61"/>
      <c r="C31" s="46"/>
      <c r="D31" s="46"/>
      <c r="E31" s="46"/>
      <c r="F31" s="46"/>
    </row>
    <row r="32" spans="1:6" x14ac:dyDescent="0.2">
      <c r="A32" s="57">
        <v>2023</v>
      </c>
      <c r="B32" s="61"/>
      <c r="C32" s="61"/>
      <c r="D32" s="46"/>
      <c r="E32" s="46"/>
      <c r="F32" s="46"/>
    </row>
    <row r="33" spans="1:6" x14ac:dyDescent="0.2">
      <c r="A33" s="57">
        <v>2024</v>
      </c>
      <c r="B33" s="61"/>
      <c r="C33" s="61"/>
      <c r="D33" s="61"/>
      <c r="E33" s="46"/>
      <c r="F33" s="46"/>
    </row>
    <row r="34" spans="1:6" x14ac:dyDescent="0.2">
      <c r="A34" s="57">
        <v>2025</v>
      </c>
      <c r="B34" s="61"/>
      <c r="C34" s="61"/>
      <c r="D34" s="61"/>
      <c r="E34" s="61"/>
      <c r="F34" s="46"/>
    </row>
  </sheetData>
  <mergeCells count="25">
    <mergeCell ref="A1:G1"/>
    <mergeCell ref="A2:G2"/>
    <mergeCell ref="A3:G3"/>
    <mergeCell ref="A5:F6"/>
    <mergeCell ref="A7:A9"/>
    <mergeCell ref="B7:F7"/>
    <mergeCell ref="B8:B9"/>
    <mergeCell ref="C8:C9"/>
    <mergeCell ref="D8:D9"/>
    <mergeCell ref="E8:E9"/>
    <mergeCell ref="F8:F9"/>
    <mergeCell ref="A17:A19"/>
    <mergeCell ref="B17:F17"/>
    <mergeCell ref="B18:B19"/>
    <mergeCell ref="C18:C19"/>
    <mergeCell ref="D18:D19"/>
    <mergeCell ref="E18:E19"/>
    <mergeCell ref="F18:F19"/>
    <mergeCell ref="A27:A29"/>
    <mergeCell ref="B27:F27"/>
    <mergeCell ref="B28:B29"/>
    <mergeCell ref="C28:C29"/>
    <mergeCell ref="D28:D29"/>
    <mergeCell ref="E28:E29"/>
    <mergeCell ref="F28:F29"/>
  </mergeCells>
  <pageMargins left="0.95" right="0.45" top="0.5" bottom="0.5" header="0.3" footer="0.3"/>
  <pageSetup orientation="landscape" r:id="rId1"/>
  <headerFooter>
    <oddFooter>&amp;C&amp;"Tahoma,Regular"&amp;10&amp;A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6"/>
  <sheetViews>
    <sheetView workbookViewId="0">
      <selection sqref="A1:D1"/>
    </sheetView>
  </sheetViews>
  <sheetFormatPr defaultColWidth="8.88671875" defaultRowHeight="12.75" x14ac:dyDescent="0.2"/>
  <cols>
    <col min="1" max="1" width="4.109375" style="23" customWidth="1"/>
    <col min="2" max="2" width="52.109375" style="20" customWidth="1"/>
    <col min="3" max="16384" width="8.88671875" style="20"/>
  </cols>
  <sheetData>
    <row r="1" spans="1:4" ht="14.25" x14ac:dyDescent="0.2">
      <c r="A1" s="136" t="s">
        <v>7</v>
      </c>
      <c r="B1" s="137"/>
      <c r="C1" s="137"/>
      <c r="D1" s="137"/>
    </row>
    <row r="2" spans="1:4" ht="15" x14ac:dyDescent="0.2">
      <c r="A2" s="22"/>
      <c r="B2" s="17"/>
      <c r="C2" s="17"/>
      <c r="D2" s="17"/>
    </row>
    <row r="3" spans="1:4" ht="15" x14ac:dyDescent="0.2">
      <c r="A3" s="22"/>
      <c r="B3" s="17"/>
      <c r="C3" s="17"/>
      <c r="D3" s="17"/>
    </row>
    <row r="4" spans="1:4" x14ac:dyDescent="0.2">
      <c r="A4" s="21"/>
      <c r="B4" s="22"/>
    </row>
    <row r="5" spans="1:4" x14ac:dyDescent="0.2">
      <c r="B5" s="22"/>
    </row>
    <row r="6" spans="1:4" x14ac:dyDescent="0.2">
      <c r="A6" s="21">
        <v>2</v>
      </c>
      <c r="B6" s="24" t="s">
        <v>8</v>
      </c>
    </row>
    <row r="7" spans="1:4" x14ac:dyDescent="0.2">
      <c r="A7" s="21"/>
      <c r="B7" s="24"/>
    </row>
    <row r="8" spans="1:4" x14ac:dyDescent="0.2">
      <c r="A8" s="21">
        <v>3</v>
      </c>
      <c r="B8" s="24" t="s">
        <v>9</v>
      </c>
    </row>
    <row r="9" spans="1:4" x14ac:dyDescent="0.2">
      <c r="A9" s="21"/>
      <c r="B9" s="24"/>
    </row>
    <row r="10" spans="1:4" x14ac:dyDescent="0.2">
      <c r="A10" s="21">
        <v>4</v>
      </c>
      <c r="B10" s="24" t="s">
        <v>10</v>
      </c>
    </row>
    <row r="11" spans="1:4" x14ac:dyDescent="0.2">
      <c r="A11" s="21"/>
      <c r="B11" s="24"/>
    </row>
    <row r="12" spans="1:4" x14ac:dyDescent="0.2">
      <c r="A12" s="21">
        <v>5</v>
      </c>
      <c r="B12" s="24" t="s">
        <v>11</v>
      </c>
    </row>
    <row r="13" spans="1:4" x14ac:dyDescent="0.2">
      <c r="A13" s="21"/>
      <c r="B13" s="24"/>
    </row>
    <row r="14" spans="1:4" x14ac:dyDescent="0.2">
      <c r="A14" s="25" t="s">
        <v>26</v>
      </c>
      <c r="B14" s="24" t="s">
        <v>12</v>
      </c>
    </row>
    <row r="15" spans="1:4" x14ac:dyDescent="0.2">
      <c r="A15" s="25"/>
      <c r="B15" s="24"/>
    </row>
    <row r="16" spans="1:4" x14ac:dyDescent="0.2">
      <c r="A16" s="25" t="s">
        <v>27</v>
      </c>
      <c r="B16" s="24" t="s">
        <v>28</v>
      </c>
    </row>
    <row r="17" spans="1:2" x14ac:dyDescent="0.2">
      <c r="A17" s="25"/>
      <c r="B17" s="24"/>
    </row>
    <row r="18" spans="1:2" x14ac:dyDescent="0.2">
      <c r="A18" s="21">
        <v>7</v>
      </c>
      <c r="B18" s="24" t="s">
        <v>13</v>
      </c>
    </row>
    <row r="19" spans="1:2" x14ac:dyDescent="0.2">
      <c r="A19" s="21"/>
      <c r="B19" s="24"/>
    </row>
    <row r="20" spans="1:2" x14ac:dyDescent="0.2">
      <c r="A20" s="21" t="s">
        <v>231</v>
      </c>
      <c r="B20" s="24" t="s">
        <v>14</v>
      </c>
    </row>
    <row r="21" spans="1:2" x14ac:dyDescent="0.2">
      <c r="A21" s="25"/>
      <c r="B21" s="24"/>
    </row>
    <row r="22" spans="1:2" x14ac:dyDescent="0.2">
      <c r="A22" s="21" t="s">
        <v>232</v>
      </c>
      <c r="B22" s="24" t="s">
        <v>15</v>
      </c>
    </row>
    <row r="23" spans="1:2" x14ac:dyDescent="0.2">
      <c r="A23" s="21"/>
      <c r="B23" s="24"/>
    </row>
    <row r="24" spans="1:2" x14ac:dyDescent="0.2">
      <c r="A24" s="21">
        <v>9</v>
      </c>
      <c r="B24" s="24" t="s">
        <v>16</v>
      </c>
    </row>
    <row r="25" spans="1:2" x14ac:dyDescent="0.2">
      <c r="A25" s="25"/>
      <c r="B25" s="24"/>
    </row>
    <row r="26" spans="1:2" x14ac:dyDescent="0.2">
      <c r="A26" s="21">
        <v>10</v>
      </c>
      <c r="B26" s="24" t="s">
        <v>17</v>
      </c>
    </row>
    <row r="27" spans="1:2" x14ac:dyDescent="0.2">
      <c r="A27" s="21"/>
      <c r="B27" s="24"/>
    </row>
    <row r="28" spans="1:2" x14ac:dyDescent="0.2">
      <c r="A28" s="21">
        <v>11</v>
      </c>
      <c r="B28" s="24" t="s">
        <v>239</v>
      </c>
    </row>
    <row r="29" spans="1:2" x14ac:dyDescent="0.2">
      <c r="A29" s="21" t="s">
        <v>240</v>
      </c>
      <c r="B29" s="24" t="s">
        <v>244</v>
      </c>
    </row>
    <row r="30" spans="1:2" x14ac:dyDescent="0.2">
      <c r="A30" s="21" t="s">
        <v>241</v>
      </c>
      <c r="B30" s="24" t="s">
        <v>245</v>
      </c>
    </row>
    <row r="31" spans="1:2" x14ac:dyDescent="0.2">
      <c r="A31" s="21" t="s">
        <v>242</v>
      </c>
      <c r="B31" s="24" t="s">
        <v>246</v>
      </c>
    </row>
    <row r="32" spans="1:2" x14ac:dyDescent="0.2">
      <c r="A32" s="21" t="s">
        <v>243</v>
      </c>
      <c r="B32" s="24" t="s">
        <v>247</v>
      </c>
    </row>
    <row r="33" spans="1:2" x14ac:dyDescent="0.2">
      <c r="A33" s="21" t="s">
        <v>250</v>
      </c>
      <c r="B33" s="24" t="s">
        <v>248</v>
      </c>
    </row>
    <row r="34" spans="1:2" x14ac:dyDescent="0.2">
      <c r="A34" s="21" t="s">
        <v>251</v>
      </c>
      <c r="B34" s="24" t="s">
        <v>249</v>
      </c>
    </row>
    <row r="35" spans="1:2" x14ac:dyDescent="0.2">
      <c r="A35" s="21"/>
      <c r="B35" s="24"/>
    </row>
    <row r="36" spans="1:2" x14ac:dyDescent="0.2">
      <c r="A36" s="21">
        <v>12</v>
      </c>
      <c r="B36" s="24" t="s">
        <v>253</v>
      </c>
    </row>
    <row r="37" spans="1:2" x14ac:dyDescent="0.2">
      <c r="A37" s="21" t="s">
        <v>252</v>
      </c>
      <c r="B37" s="24" t="s">
        <v>18</v>
      </c>
    </row>
    <row r="38" spans="1:2" x14ac:dyDescent="0.2">
      <c r="A38" s="21" t="s">
        <v>233</v>
      </c>
      <c r="B38" s="24" t="s">
        <v>19</v>
      </c>
    </row>
    <row r="39" spans="1:2" x14ac:dyDescent="0.2">
      <c r="A39" s="21" t="s">
        <v>254</v>
      </c>
      <c r="B39" s="24" t="s">
        <v>20</v>
      </c>
    </row>
    <row r="40" spans="1:2" x14ac:dyDescent="0.2">
      <c r="A40" s="21" t="s">
        <v>255</v>
      </c>
      <c r="B40" s="24" t="s">
        <v>21</v>
      </c>
    </row>
    <row r="41" spans="1:2" x14ac:dyDescent="0.2">
      <c r="A41" s="21" t="s">
        <v>256</v>
      </c>
      <c r="B41" s="24" t="s">
        <v>22</v>
      </c>
    </row>
    <row r="42" spans="1:2" x14ac:dyDescent="0.2">
      <c r="A42" s="21" t="s">
        <v>257</v>
      </c>
      <c r="B42" s="24" t="s">
        <v>23</v>
      </c>
    </row>
    <row r="43" spans="1:2" x14ac:dyDescent="0.2">
      <c r="A43" s="21"/>
      <c r="B43" s="24"/>
    </row>
    <row r="44" spans="1:2" x14ac:dyDescent="0.2">
      <c r="A44" s="21">
        <v>13</v>
      </c>
      <c r="B44" s="24" t="s">
        <v>24</v>
      </c>
    </row>
    <row r="45" spans="1:2" x14ac:dyDescent="0.2">
      <c r="A45" s="21"/>
      <c r="B45" s="24"/>
    </row>
    <row r="46" spans="1:2" x14ac:dyDescent="0.2">
      <c r="A46" s="15">
        <v>14</v>
      </c>
      <c r="B46" s="13" t="s">
        <v>25</v>
      </c>
    </row>
  </sheetData>
  <mergeCells count="1">
    <mergeCell ref="A1:D1"/>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34"/>
  <sheetViews>
    <sheetView workbookViewId="0">
      <selection activeCell="B8" sqref="B8:F9"/>
    </sheetView>
  </sheetViews>
  <sheetFormatPr defaultColWidth="8.88671875" defaultRowHeight="15" x14ac:dyDescent="0.2"/>
  <cols>
    <col min="1" max="1" width="11.88671875" style="17" customWidth="1"/>
    <col min="2" max="6" width="13.6640625" style="17" customWidth="1"/>
    <col min="7" max="16384" width="8.88671875" style="17"/>
  </cols>
  <sheetData>
    <row r="1" spans="1:7" ht="15.75" x14ac:dyDescent="0.25">
      <c r="A1" s="151" t="str">
        <f>'Cover Page'!A1:E1</f>
        <v>MONTANA CAPTIVE INSURANCE COMPANY ANNUAL REPORT</v>
      </c>
      <c r="B1" s="152"/>
      <c r="C1" s="152"/>
      <c r="D1" s="152"/>
      <c r="E1" s="152"/>
      <c r="F1" s="152"/>
      <c r="G1" s="152"/>
    </row>
    <row r="2" spans="1:7" ht="15.75" x14ac:dyDescent="0.25">
      <c r="A2" s="151" t="str">
        <f>'Cover Page'!A2:E2</f>
        <v>FOR THE YEAR ENDING DECEMBER 31, 2025</v>
      </c>
      <c r="B2" s="152"/>
      <c r="C2" s="152"/>
      <c r="D2" s="152"/>
      <c r="E2" s="152"/>
      <c r="F2" s="152"/>
      <c r="G2" s="152"/>
    </row>
    <row r="3" spans="1:7" ht="15.75" x14ac:dyDescent="0.25">
      <c r="A3" s="151" t="str">
        <f>'Cover Page'!A3:E3</f>
        <v>INSERT COMPANY NAME</v>
      </c>
      <c r="B3" s="152"/>
      <c r="C3" s="152"/>
      <c r="D3" s="152"/>
      <c r="E3" s="152"/>
      <c r="F3" s="152"/>
      <c r="G3" s="152"/>
    </row>
    <row r="5" spans="1:7" ht="15.75" x14ac:dyDescent="0.25">
      <c r="A5" s="255" t="s">
        <v>278</v>
      </c>
      <c r="B5" s="255"/>
      <c r="C5" s="255"/>
      <c r="D5" s="255"/>
      <c r="E5" s="255"/>
      <c r="F5" s="255"/>
      <c r="G5" s="41"/>
    </row>
    <row r="6" spans="1:7" x14ac:dyDescent="0.2">
      <c r="A6" s="255"/>
      <c r="B6" s="255"/>
      <c r="C6" s="255"/>
      <c r="D6" s="255"/>
      <c r="E6" s="255"/>
      <c r="F6" s="255"/>
    </row>
    <row r="7" spans="1:7" ht="15.75" customHeight="1" x14ac:dyDescent="0.2">
      <c r="A7" s="265" t="s">
        <v>406</v>
      </c>
      <c r="B7" s="266" t="s">
        <v>270</v>
      </c>
      <c r="C7" s="266"/>
      <c r="D7" s="266"/>
      <c r="E7" s="266"/>
      <c r="F7" s="266"/>
    </row>
    <row r="8" spans="1:7" ht="16.5" customHeight="1" x14ac:dyDescent="0.2">
      <c r="A8" s="265"/>
      <c r="B8" s="250" t="s">
        <v>439</v>
      </c>
      <c r="C8" s="250" t="s">
        <v>438</v>
      </c>
      <c r="D8" s="250" t="s">
        <v>433</v>
      </c>
      <c r="E8" s="250" t="s">
        <v>434</v>
      </c>
      <c r="F8" s="250" t="s">
        <v>435</v>
      </c>
    </row>
    <row r="9" spans="1:7" x14ac:dyDescent="0.2">
      <c r="A9" s="265"/>
      <c r="B9" s="250"/>
      <c r="C9" s="250"/>
      <c r="D9" s="250"/>
      <c r="E9" s="250"/>
      <c r="F9" s="250"/>
    </row>
    <row r="10" spans="1:7" x14ac:dyDescent="0.2">
      <c r="A10" s="57" t="s">
        <v>439</v>
      </c>
      <c r="B10" s="46"/>
      <c r="C10" s="46"/>
      <c r="D10" s="46"/>
      <c r="E10" s="46"/>
      <c r="F10" s="46"/>
    </row>
    <row r="11" spans="1:7" x14ac:dyDescent="0.2">
      <c r="A11" s="57">
        <v>2022</v>
      </c>
      <c r="B11" s="61"/>
      <c r="C11" s="46"/>
      <c r="D11" s="46"/>
      <c r="E11" s="46"/>
      <c r="F11" s="46"/>
    </row>
    <row r="12" spans="1:7" x14ac:dyDescent="0.2">
      <c r="A12" s="57">
        <v>2023</v>
      </c>
      <c r="B12" s="61"/>
      <c r="C12" s="61"/>
      <c r="D12" s="46"/>
      <c r="E12" s="46"/>
      <c r="F12" s="46"/>
    </row>
    <row r="13" spans="1:7" x14ac:dyDescent="0.2">
      <c r="A13" s="57">
        <v>2024</v>
      </c>
      <c r="B13" s="61"/>
      <c r="C13" s="61"/>
      <c r="D13" s="61"/>
      <c r="E13" s="46"/>
      <c r="F13" s="46"/>
    </row>
    <row r="14" spans="1:7" x14ac:dyDescent="0.2">
      <c r="A14" s="57">
        <v>2025</v>
      </c>
      <c r="B14" s="61"/>
      <c r="C14" s="61"/>
      <c r="D14" s="61"/>
      <c r="E14" s="61"/>
      <c r="F14" s="46"/>
    </row>
    <row r="17" spans="1:6" ht="15" customHeight="1" x14ac:dyDescent="0.2">
      <c r="A17" s="265" t="s">
        <v>406</v>
      </c>
      <c r="B17" s="266" t="s">
        <v>271</v>
      </c>
      <c r="C17" s="266"/>
      <c r="D17" s="266"/>
      <c r="E17" s="266"/>
      <c r="F17" s="266"/>
    </row>
    <row r="18" spans="1:6" x14ac:dyDescent="0.2">
      <c r="A18" s="265"/>
      <c r="B18" s="250" t="s">
        <v>439</v>
      </c>
      <c r="C18" s="250" t="s">
        <v>438</v>
      </c>
      <c r="D18" s="250" t="s">
        <v>433</v>
      </c>
      <c r="E18" s="250" t="s">
        <v>434</v>
      </c>
      <c r="F18" s="250" t="s">
        <v>435</v>
      </c>
    </row>
    <row r="19" spans="1:6" x14ac:dyDescent="0.2">
      <c r="A19" s="265"/>
      <c r="B19" s="250"/>
      <c r="C19" s="250"/>
      <c r="D19" s="250"/>
      <c r="E19" s="250"/>
      <c r="F19" s="250"/>
    </row>
    <row r="20" spans="1:6" x14ac:dyDescent="0.2">
      <c r="A20" s="57" t="s">
        <v>439</v>
      </c>
      <c r="B20" s="46"/>
      <c r="C20" s="46"/>
      <c r="D20" s="46"/>
      <c r="E20" s="46"/>
      <c r="F20" s="46"/>
    </row>
    <row r="21" spans="1:6" x14ac:dyDescent="0.2">
      <c r="A21" s="57">
        <v>2022</v>
      </c>
      <c r="B21" s="61"/>
      <c r="C21" s="46"/>
      <c r="D21" s="46"/>
      <c r="E21" s="46"/>
      <c r="F21" s="46"/>
    </row>
    <row r="22" spans="1:6" x14ac:dyDescent="0.2">
      <c r="A22" s="57">
        <v>2023</v>
      </c>
      <c r="B22" s="61"/>
      <c r="C22" s="61"/>
      <c r="D22" s="46"/>
      <c r="E22" s="46"/>
      <c r="F22" s="46"/>
    </row>
    <row r="23" spans="1:6" x14ac:dyDescent="0.2">
      <c r="A23" s="57">
        <v>2024</v>
      </c>
      <c r="B23" s="61"/>
      <c r="C23" s="61"/>
      <c r="D23" s="61"/>
      <c r="E23" s="46"/>
      <c r="F23" s="46"/>
    </row>
    <row r="24" spans="1:6" x14ac:dyDescent="0.2">
      <c r="A24" s="57">
        <v>2025</v>
      </c>
      <c r="B24" s="61"/>
      <c r="C24" s="61"/>
      <c r="D24" s="61"/>
      <c r="E24" s="61"/>
      <c r="F24" s="46"/>
    </row>
    <row r="27" spans="1:6" ht="15" customHeight="1" x14ac:dyDescent="0.2">
      <c r="A27" s="265" t="s">
        <v>406</v>
      </c>
      <c r="B27" s="266" t="s">
        <v>272</v>
      </c>
      <c r="C27" s="266"/>
      <c r="D27" s="266"/>
      <c r="E27" s="266"/>
      <c r="F27" s="266"/>
    </row>
    <row r="28" spans="1:6" x14ac:dyDescent="0.2">
      <c r="A28" s="265"/>
      <c r="B28" s="250" t="s">
        <v>439</v>
      </c>
      <c r="C28" s="250" t="s">
        <v>438</v>
      </c>
      <c r="D28" s="250" t="s">
        <v>433</v>
      </c>
      <c r="E28" s="250" t="s">
        <v>434</v>
      </c>
      <c r="F28" s="250" t="s">
        <v>435</v>
      </c>
    </row>
    <row r="29" spans="1:6" x14ac:dyDescent="0.2">
      <c r="A29" s="265"/>
      <c r="B29" s="250"/>
      <c r="C29" s="250"/>
      <c r="D29" s="250"/>
      <c r="E29" s="250"/>
      <c r="F29" s="250"/>
    </row>
    <row r="30" spans="1:6" x14ac:dyDescent="0.2">
      <c r="A30" s="57" t="s">
        <v>439</v>
      </c>
      <c r="B30" s="46"/>
      <c r="C30" s="46"/>
      <c r="D30" s="46"/>
      <c r="E30" s="46"/>
      <c r="F30" s="46"/>
    </row>
    <row r="31" spans="1:6" x14ac:dyDescent="0.2">
      <c r="A31" s="57">
        <v>2022</v>
      </c>
      <c r="B31" s="61"/>
      <c r="C31" s="46"/>
      <c r="D31" s="46"/>
      <c r="E31" s="46"/>
      <c r="F31" s="46"/>
    </row>
    <row r="32" spans="1:6" x14ac:dyDescent="0.2">
      <c r="A32" s="57">
        <v>2023</v>
      </c>
      <c r="B32" s="61"/>
      <c r="C32" s="61"/>
      <c r="D32" s="46"/>
      <c r="E32" s="46"/>
      <c r="F32" s="46"/>
    </row>
    <row r="33" spans="1:6" x14ac:dyDescent="0.2">
      <c r="A33" s="57">
        <v>2024</v>
      </c>
      <c r="B33" s="61"/>
      <c r="C33" s="61"/>
      <c r="D33" s="61"/>
      <c r="E33" s="46"/>
      <c r="F33" s="46"/>
    </row>
    <row r="34" spans="1:6" x14ac:dyDescent="0.2">
      <c r="A34" s="57">
        <v>2025</v>
      </c>
      <c r="B34" s="61"/>
      <c r="C34" s="61"/>
      <c r="D34" s="61"/>
      <c r="E34" s="61"/>
      <c r="F34" s="46"/>
    </row>
  </sheetData>
  <mergeCells count="25">
    <mergeCell ref="A1:G1"/>
    <mergeCell ref="A2:G2"/>
    <mergeCell ref="A3:G3"/>
    <mergeCell ref="A5:F6"/>
    <mergeCell ref="A7:A9"/>
    <mergeCell ref="B7:F7"/>
    <mergeCell ref="B8:B9"/>
    <mergeCell ref="C8:C9"/>
    <mergeCell ref="D8:D9"/>
    <mergeCell ref="E8:E9"/>
    <mergeCell ref="F8:F9"/>
    <mergeCell ref="A17:A19"/>
    <mergeCell ref="B17:F17"/>
    <mergeCell ref="B18:B19"/>
    <mergeCell ref="C18:C19"/>
    <mergeCell ref="D18:D19"/>
    <mergeCell ref="E18:E19"/>
    <mergeCell ref="F18:F19"/>
    <mergeCell ref="A27:A29"/>
    <mergeCell ref="B27:F27"/>
    <mergeCell ref="B28:B29"/>
    <mergeCell ref="C28:C29"/>
    <mergeCell ref="D28:D29"/>
    <mergeCell ref="E28:E29"/>
    <mergeCell ref="F28:F29"/>
  </mergeCells>
  <pageMargins left="0.95" right="0.45" top="0.5" bottom="0.5" header="0.3" footer="0.3"/>
  <pageSetup orientation="landscape" r:id="rId1"/>
  <headerFooter>
    <oddFooter>&amp;C&amp;"Tahoma,Regular"&amp;10&amp;A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34"/>
  <sheetViews>
    <sheetView topLeftCell="A3" workbookViewId="0">
      <selection activeCell="A20" sqref="A20:A24"/>
    </sheetView>
  </sheetViews>
  <sheetFormatPr defaultColWidth="8.88671875" defaultRowHeight="15" x14ac:dyDescent="0.2"/>
  <cols>
    <col min="1" max="1" width="11.88671875" style="17" customWidth="1"/>
    <col min="2" max="6" width="13.6640625" style="17" customWidth="1"/>
    <col min="7" max="16384" width="8.88671875" style="17"/>
  </cols>
  <sheetData>
    <row r="1" spans="1:7" ht="15.75" x14ac:dyDescent="0.25">
      <c r="A1" s="151" t="str">
        <f>'Cover Page'!A1:E1</f>
        <v>MONTANA CAPTIVE INSURANCE COMPANY ANNUAL REPORT</v>
      </c>
      <c r="B1" s="152"/>
      <c r="C1" s="152"/>
      <c r="D1" s="152"/>
      <c r="E1" s="152"/>
      <c r="F1" s="152"/>
      <c r="G1" s="152"/>
    </row>
    <row r="2" spans="1:7" ht="15.75" x14ac:dyDescent="0.25">
      <c r="A2" s="151" t="str">
        <f>'Cover Page'!A2:E2</f>
        <v>FOR THE YEAR ENDING DECEMBER 31, 2025</v>
      </c>
      <c r="B2" s="152"/>
      <c r="C2" s="152"/>
      <c r="D2" s="152"/>
      <c r="E2" s="152"/>
      <c r="F2" s="152"/>
      <c r="G2" s="152"/>
    </row>
    <row r="3" spans="1:7" ht="15.75" x14ac:dyDescent="0.25">
      <c r="A3" s="151" t="str">
        <f>'Cover Page'!A3:E3</f>
        <v>INSERT COMPANY NAME</v>
      </c>
      <c r="B3" s="152"/>
      <c r="C3" s="152"/>
      <c r="D3" s="152"/>
      <c r="E3" s="152"/>
      <c r="F3" s="152"/>
      <c r="G3" s="152"/>
    </row>
    <row r="5" spans="1:7" ht="15.75" x14ac:dyDescent="0.25">
      <c r="A5" s="267" t="s">
        <v>287</v>
      </c>
      <c r="B5" s="267"/>
      <c r="C5" s="267"/>
      <c r="D5" s="267"/>
      <c r="E5" s="267"/>
      <c r="F5" s="267"/>
      <c r="G5" s="41"/>
    </row>
    <row r="6" spans="1:7" x14ac:dyDescent="0.2">
      <c r="A6" s="267"/>
      <c r="B6" s="267"/>
      <c r="C6" s="267"/>
      <c r="D6" s="267"/>
      <c r="E6" s="267"/>
      <c r="F6" s="267"/>
    </row>
    <row r="7" spans="1:7" ht="15.75" customHeight="1" x14ac:dyDescent="0.2">
      <c r="A7" s="265" t="s">
        <v>406</v>
      </c>
      <c r="B7" s="266" t="s">
        <v>270</v>
      </c>
      <c r="C7" s="266"/>
      <c r="D7" s="266"/>
      <c r="E7" s="266"/>
      <c r="F7" s="266"/>
    </row>
    <row r="8" spans="1:7" ht="16.5" customHeight="1" x14ac:dyDescent="0.2">
      <c r="A8" s="265"/>
      <c r="B8" s="250" t="s">
        <v>439</v>
      </c>
      <c r="C8" s="250" t="s">
        <v>438</v>
      </c>
      <c r="D8" s="250" t="s">
        <v>433</v>
      </c>
      <c r="E8" s="250" t="s">
        <v>434</v>
      </c>
      <c r="F8" s="250" t="s">
        <v>435</v>
      </c>
    </row>
    <row r="9" spans="1:7" x14ac:dyDescent="0.2">
      <c r="A9" s="265"/>
      <c r="B9" s="250"/>
      <c r="C9" s="250"/>
      <c r="D9" s="250"/>
      <c r="E9" s="250"/>
      <c r="F9" s="250"/>
    </row>
    <row r="10" spans="1:7" x14ac:dyDescent="0.2">
      <c r="A10" s="57" t="s">
        <v>439</v>
      </c>
      <c r="B10" s="46"/>
      <c r="C10" s="46"/>
      <c r="D10" s="46"/>
      <c r="E10" s="46"/>
      <c r="F10" s="46"/>
    </row>
    <row r="11" spans="1:7" x14ac:dyDescent="0.2">
      <c r="A11" s="57">
        <v>2022</v>
      </c>
      <c r="B11" s="61"/>
      <c r="C11" s="46"/>
      <c r="D11" s="46"/>
      <c r="E11" s="46"/>
      <c r="F11" s="46"/>
    </row>
    <row r="12" spans="1:7" x14ac:dyDescent="0.2">
      <c r="A12" s="57">
        <v>2023</v>
      </c>
      <c r="B12" s="61"/>
      <c r="C12" s="61"/>
      <c r="D12" s="46"/>
      <c r="E12" s="46"/>
      <c r="F12" s="46"/>
    </row>
    <row r="13" spans="1:7" x14ac:dyDescent="0.2">
      <c r="A13" s="57">
        <v>2024</v>
      </c>
      <c r="B13" s="61"/>
      <c r="C13" s="61"/>
      <c r="D13" s="61"/>
      <c r="E13" s="46"/>
      <c r="F13" s="46"/>
    </row>
    <row r="14" spans="1:7" x14ac:dyDescent="0.2">
      <c r="A14" s="57">
        <v>2025</v>
      </c>
      <c r="B14" s="61"/>
      <c r="C14" s="61"/>
      <c r="D14" s="61"/>
      <c r="E14" s="61"/>
      <c r="F14" s="46"/>
    </row>
    <row r="17" spans="1:6" ht="15" customHeight="1" x14ac:dyDescent="0.2">
      <c r="A17" s="265" t="s">
        <v>406</v>
      </c>
      <c r="B17" s="266" t="s">
        <v>271</v>
      </c>
      <c r="C17" s="266"/>
      <c r="D17" s="266"/>
      <c r="E17" s="266"/>
      <c r="F17" s="266"/>
    </row>
    <row r="18" spans="1:6" x14ac:dyDescent="0.2">
      <c r="A18" s="265"/>
      <c r="B18" s="250" t="s">
        <v>439</v>
      </c>
      <c r="C18" s="250" t="s">
        <v>438</v>
      </c>
      <c r="D18" s="250" t="s">
        <v>433</v>
      </c>
      <c r="E18" s="250" t="s">
        <v>434</v>
      </c>
      <c r="F18" s="250" t="s">
        <v>435</v>
      </c>
    </row>
    <row r="19" spans="1:6" x14ac:dyDescent="0.2">
      <c r="A19" s="265"/>
      <c r="B19" s="250"/>
      <c r="C19" s="250"/>
      <c r="D19" s="250"/>
      <c r="E19" s="250"/>
      <c r="F19" s="250"/>
    </row>
    <row r="20" spans="1:6" x14ac:dyDescent="0.2">
      <c r="A20" s="57" t="s">
        <v>439</v>
      </c>
      <c r="B20" s="46"/>
      <c r="C20" s="46"/>
      <c r="D20" s="46"/>
      <c r="E20" s="46"/>
      <c r="F20" s="46"/>
    </row>
    <row r="21" spans="1:6" x14ac:dyDescent="0.2">
      <c r="A21" s="57">
        <v>2022</v>
      </c>
      <c r="B21" s="61"/>
      <c r="C21" s="46"/>
      <c r="D21" s="46"/>
      <c r="E21" s="46"/>
      <c r="F21" s="46"/>
    </row>
    <row r="22" spans="1:6" x14ac:dyDescent="0.2">
      <c r="A22" s="57">
        <v>2023</v>
      </c>
      <c r="B22" s="61"/>
      <c r="C22" s="61"/>
      <c r="D22" s="46"/>
      <c r="E22" s="46"/>
      <c r="F22" s="46"/>
    </row>
    <row r="23" spans="1:6" x14ac:dyDescent="0.2">
      <c r="A23" s="57">
        <v>2024</v>
      </c>
      <c r="B23" s="61"/>
      <c r="C23" s="61"/>
      <c r="D23" s="61"/>
      <c r="E23" s="46"/>
      <c r="F23" s="46"/>
    </row>
    <row r="24" spans="1:6" x14ac:dyDescent="0.2">
      <c r="A24" s="57">
        <v>2025</v>
      </c>
      <c r="B24" s="61"/>
      <c r="C24" s="61"/>
      <c r="D24" s="61"/>
      <c r="E24" s="61"/>
      <c r="F24" s="46"/>
    </row>
    <row r="27" spans="1:6" ht="15" customHeight="1" x14ac:dyDescent="0.2">
      <c r="A27" s="265" t="s">
        <v>406</v>
      </c>
      <c r="B27" s="266" t="s">
        <v>272</v>
      </c>
      <c r="C27" s="266"/>
      <c r="D27" s="266"/>
      <c r="E27" s="266"/>
      <c r="F27" s="266"/>
    </row>
    <row r="28" spans="1:6" x14ac:dyDescent="0.2">
      <c r="A28" s="265"/>
      <c r="B28" s="250" t="s">
        <v>439</v>
      </c>
      <c r="C28" s="250" t="s">
        <v>438</v>
      </c>
      <c r="D28" s="250" t="s">
        <v>433</v>
      </c>
      <c r="E28" s="250" t="s">
        <v>434</v>
      </c>
      <c r="F28" s="250" t="s">
        <v>435</v>
      </c>
    </row>
    <row r="29" spans="1:6" x14ac:dyDescent="0.2">
      <c r="A29" s="265"/>
      <c r="B29" s="250"/>
      <c r="C29" s="250"/>
      <c r="D29" s="250"/>
      <c r="E29" s="250"/>
      <c r="F29" s="250"/>
    </row>
    <row r="30" spans="1:6" x14ac:dyDescent="0.2">
      <c r="A30" s="57" t="s">
        <v>439</v>
      </c>
      <c r="B30" s="46"/>
      <c r="C30" s="46"/>
      <c r="D30" s="46"/>
      <c r="E30" s="46"/>
      <c r="F30" s="46"/>
    </row>
    <row r="31" spans="1:6" x14ac:dyDescent="0.2">
      <c r="A31" s="57">
        <v>2022</v>
      </c>
      <c r="B31" s="61"/>
      <c r="C31" s="46"/>
      <c r="D31" s="46"/>
      <c r="E31" s="46"/>
      <c r="F31" s="46"/>
    </row>
    <row r="32" spans="1:6" x14ac:dyDescent="0.2">
      <c r="A32" s="57">
        <v>2023</v>
      </c>
      <c r="B32" s="61"/>
      <c r="C32" s="61"/>
      <c r="D32" s="46"/>
      <c r="E32" s="46"/>
      <c r="F32" s="46"/>
    </row>
    <row r="33" spans="1:6" x14ac:dyDescent="0.2">
      <c r="A33" s="57">
        <v>2024</v>
      </c>
      <c r="B33" s="61"/>
      <c r="C33" s="61"/>
      <c r="D33" s="61"/>
      <c r="E33" s="46"/>
      <c r="F33" s="46"/>
    </row>
    <row r="34" spans="1:6" x14ac:dyDescent="0.2">
      <c r="A34" s="57">
        <v>2025</v>
      </c>
      <c r="B34" s="61"/>
      <c r="C34" s="61"/>
      <c r="D34" s="61"/>
      <c r="E34" s="61"/>
      <c r="F34" s="46"/>
    </row>
  </sheetData>
  <mergeCells count="25">
    <mergeCell ref="A1:G1"/>
    <mergeCell ref="A2:G2"/>
    <mergeCell ref="A3:G3"/>
    <mergeCell ref="A5:F6"/>
    <mergeCell ref="A7:A9"/>
    <mergeCell ref="B7:F7"/>
    <mergeCell ref="B8:B9"/>
    <mergeCell ref="C8:C9"/>
    <mergeCell ref="D8:D9"/>
    <mergeCell ref="E8:E9"/>
    <mergeCell ref="F8:F9"/>
    <mergeCell ref="A17:A19"/>
    <mergeCell ref="B17:F17"/>
    <mergeCell ref="B18:B19"/>
    <mergeCell ref="C18:C19"/>
    <mergeCell ref="D18:D19"/>
    <mergeCell ref="E18:E19"/>
    <mergeCell ref="F18:F19"/>
    <mergeCell ref="A27:A29"/>
    <mergeCell ref="B27:F27"/>
    <mergeCell ref="B28:B29"/>
    <mergeCell ref="C28:C29"/>
    <mergeCell ref="D28:D29"/>
    <mergeCell ref="E28:E29"/>
    <mergeCell ref="F28:F29"/>
  </mergeCells>
  <pageMargins left="0.95" right="0.45" top="0.5" bottom="0.5" header="0.3" footer="0.3"/>
  <pageSetup orientation="landscape" r:id="rId1"/>
  <headerFooter>
    <oddFooter>&amp;C&amp;"Tahoma,Regular"&amp;10&amp;A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14"/>
  <sheetViews>
    <sheetView workbookViewId="0">
      <selection activeCell="B8" sqref="B8:F8"/>
    </sheetView>
  </sheetViews>
  <sheetFormatPr defaultColWidth="8.88671875" defaultRowHeight="15" x14ac:dyDescent="0.2"/>
  <cols>
    <col min="1" max="1" width="10.33203125" style="17" customWidth="1"/>
    <col min="2" max="6" width="11.109375" style="17" customWidth="1"/>
    <col min="7" max="8" width="9.5546875" style="17" customWidth="1"/>
    <col min="9" max="9" width="10.21875" style="17" customWidth="1"/>
    <col min="10" max="10" width="8.33203125" style="17" customWidth="1"/>
    <col min="11" max="16384" width="8.88671875" style="17"/>
  </cols>
  <sheetData>
    <row r="1" spans="1:10" ht="15.75" customHeight="1" x14ac:dyDescent="0.2">
      <c r="A1" s="207" t="str">
        <f>'Cover Page'!A1:E1</f>
        <v>MONTANA CAPTIVE INSURANCE COMPANY ANNUAL REPORT</v>
      </c>
      <c r="B1" s="207"/>
      <c r="C1" s="207"/>
      <c r="D1" s="207"/>
      <c r="E1" s="207"/>
      <c r="F1" s="207"/>
      <c r="G1" s="207"/>
      <c r="H1" s="207"/>
      <c r="I1" s="207"/>
    </row>
    <row r="2" spans="1:10" ht="15.75" customHeight="1" x14ac:dyDescent="0.2">
      <c r="A2" s="207" t="str">
        <f>'Cover Page'!A2:E2</f>
        <v>FOR THE YEAR ENDING DECEMBER 31, 2025</v>
      </c>
      <c r="B2" s="207"/>
      <c r="C2" s="207"/>
      <c r="D2" s="207"/>
      <c r="E2" s="207"/>
      <c r="F2" s="207"/>
      <c r="G2" s="207"/>
      <c r="H2" s="207"/>
      <c r="I2" s="207"/>
    </row>
    <row r="3" spans="1:10" ht="15.75" customHeight="1" x14ac:dyDescent="0.2">
      <c r="A3" s="207" t="str">
        <f>'Cover Page'!A3:E3</f>
        <v>INSERT COMPANY NAME</v>
      </c>
      <c r="B3" s="207"/>
      <c r="C3" s="207"/>
      <c r="D3" s="207"/>
      <c r="E3" s="207"/>
      <c r="F3" s="207"/>
      <c r="G3" s="207"/>
      <c r="H3" s="207"/>
      <c r="I3" s="207"/>
    </row>
    <row r="5" spans="1:10" x14ac:dyDescent="0.2">
      <c r="A5" s="269" t="s">
        <v>279</v>
      </c>
      <c r="B5" s="270"/>
      <c r="C5" s="270"/>
      <c r="D5" s="270"/>
      <c r="E5" s="270"/>
      <c r="F5" s="270"/>
      <c r="G5" s="270"/>
      <c r="H5" s="270"/>
      <c r="I5" s="270"/>
      <c r="J5" s="270"/>
    </row>
    <row r="6" spans="1:10" x14ac:dyDescent="0.2">
      <c r="A6" s="269"/>
      <c r="B6" s="270"/>
      <c r="C6" s="270"/>
      <c r="D6" s="270"/>
      <c r="E6" s="270"/>
      <c r="F6" s="270"/>
      <c r="G6" s="270"/>
      <c r="H6" s="270"/>
      <c r="I6" s="270"/>
      <c r="J6" s="270"/>
    </row>
    <row r="7" spans="1:10" ht="15.75" customHeight="1" x14ac:dyDescent="0.2">
      <c r="A7" s="265" t="s">
        <v>406</v>
      </c>
      <c r="B7" s="268" t="s">
        <v>280</v>
      </c>
      <c r="C7" s="268"/>
      <c r="D7" s="268"/>
      <c r="E7" s="268"/>
      <c r="F7" s="268"/>
      <c r="G7" s="58" t="s">
        <v>310</v>
      </c>
      <c r="H7" s="58" t="s">
        <v>311</v>
      </c>
      <c r="I7" s="58" t="s">
        <v>312</v>
      </c>
      <c r="J7" s="58" t="s">
        <v>313</v>
      </c>
    </row>
    <row r="8" spans="1:10" ht="64.5" customHeight="1" x14ac:dyDescent="0.2">
      <c r="A8" s="265"/>
      <c r="B8" s="59" t="s">
        <v>439</v>
      </c>
      <c r="C8" s="59" t="s">
        <v>438</v>
      </c>
      <c r="D8" s="59" t="s">
        <v>433</v>
      </c>
      <c r="E8" s="59" t="s">
        <v>434</v>
      </c>
      <c r="F8" s="59" t="s">
        <v>435</v>
      </c>
      <c r="G8" s="19" t="s">
        <v>346</v>
      </c>
      <c r="H8" s="19" t="s">
        <v>347</v>
      </c>
      <c r="I8" s="19" t="s">
        <v>281</v>
      </c>
      <c r="J8" s="60" t="s">
        <v>282</v>
      </c>
    </row>
    <row r="9" spans="1:10" x14ac:dyDescent="0.2">
      <c r="A9" s="57" t="s">
        <v>439</v>
      </c>
      <c r="B9" s="46">
        <f>'12a Auto Liab. Loss Dev.'!B9+'12b G&amp;P Liab. Loss Dev.'!B9+'12c Prof. Liab. Loss Dev.'!B9+'12d Other Liab. Loss Dev.'!B9+'12e WC Liab. Loss Dev.'!B9+'12f All Other Lines Loss Dev.'!B9</f>
        <v>0</v>
      </c>
      <c r="C9" s="46">
        <f>'12a Auto Liab. Loss Dev.'!C9+'12b G&amp;P Liab. Loss Dev.'!C9+'12c Prof. Liab. Loss Dev.'!C9+'12d Other Liab. Loss Dev.'!C9+'12e WC Liab. Loss Dev.'!C9+'12f All Other Lines Loss Dev.'!C9</f>
        <v>0</v>
      </c>
      <c r="D9" s="46">
        <f>'12a Auto Liab. Loss Dev.'!D9+'12b G&amp;P Liab. Loss Dev.'!D9+'12c Prof. Liab. Loss Dev.'!D9+'12d Other Liab. Loss Dev.'!D9+'12e WC Liab. Loss Dev.'!D9+'12f All Other Lines Loss Dev.'!D9</f>
        <v>0</v>
      </c>
      <c r="E9" s="46">
        <f>'12a Auto Liab. Loss Dev.'!E9+'12b G&amp;P Liab. Loss Dev.'!E9+'12c Prof. Liab. Loss Dev.'!E9+'12d Other Liab. Loss Dev.'!E9+'12e WC Liab. Loss Dev.'!E9+'12f All Other Lines Loss Dev.'!E9</f>
        <v>0</v>
      </c>
      <c r="F9" s="46">
        <f>'12a Auto Liab. Loss Dev.'!F9+'12b G&amp;P Liab. Loss Dev.'!F9+'12c Prof. Liab. Loss Dev.'!F9+'12d Other Liab. Loss Dev.'!F9+'12e WC Liab. Loss Dev.'!F9+'12f All Other Lines Loss Dev.'!F9</f>
        <v>0</v>
      </c>
      <c r="G9" s="46">
        <f>F9-E9</f>
        <v>0</v>
      </c>
      <c r="H9" s="46">
        <f>F9-D9</f>
        <v>0</v>
      </c>
      <c r="I9" s="46"/>
      <c r="J9" s="132" t="e">
        <f>F9/I9</f>
        <v>#DIV/0!</v>
      </c>
    </row>
    <row r="10" spans="1:10" x14ac:dyDescent="0.2">
      <c r="A10" s="57">
        <v>2022</v>
      </c>
      <c r="B10" s="61"/>
      <c r="C10" s="46">
        <f>'12a Auto Liab. Loss Dev.'!C10+'12b G&amp;P Liab. Loss Dev.'!C10+'12c Prof. Liab. Loss Dev.'!C10+'12d Other Liab. Loss Dev.'!C10+'12e WC Liab. Loss Dev.'!C10+'12f All Other Lines Loss Dev.'!C10</f>
        <v>0</v>
      </c>
      <c r="D10" s="46">
        <f>'12a Auto Liab. Loss Dev.'!D10+'12b G&amp;P Liab. Loss Dev.'!D10+'12c Prof. Liab. Loss Dev.'!D10+'12d Other Liab. Loss Dev.'!D10+'12e WC Liab. Loss Dev.'!D10+'12f All Other Lines Loss Dev.'!D10</f>
        <v>0</v>
      </c>
      <c r="E10" s="46">
        <f>'12a Auto Liab. Loss Dev.'!E10+'12b G&amp;P Liab. Loss Dev.'!E10+'12c Prof. Liab. Loss Dev.'!E10+'12d Other Liab. Loss Dev.'!E10+'12e WC Liab. Loss Dev.'!E10+'12f All Other Lines Loss Dev.'!E10</f>
        <v>0</v>
      </c>
      <c r="F10" s="46">
        <f>'12a Auto Liab. Loss Dev.'!F10+'12b G&amp;P Liab. Loss Dev.'!F10+'12c Prof. Liab. Loss Dev.'!F10+'12d Other Liab. Loss Dev.'!F10+'12e WC Liab. Loss Dev.'!F10+'12f All Other Lines Loss Dev.'!F10</f>
        <v>0</v>
      </c>
      <c r="G10" s="46">
        <f t="shared" ref="G10:G12" si="0">F10-E10</f>
        <v>0</v>
      </c>
      <c r="H10" s="46">
        <f t="shared" ref="H10:H11" si="1">F10-D10</f>
        <v>0</v>
      </c>
      <c r="I10" s="46"/>
      <c r="J10" s="132" t="e">
        <f>F10/I10</f>
        <v>#DIV/0!</v>
      </c>
    </row>
    <row r="11" spans="1:10" x14ac:dyDescent="0.2">
      <c r="A11" s="57">
        <v>2023</v>
      </c>
      <c r="B11" s="61"/>
      <c r="C11" s="61"/>
      <c r="D11" s="46">
        <f>'12a Auto Liab. Loss Dev.'!D11+'12b G&amp;P Liab. Loss Dev.'!D11+'12c Prof. Liab. Loss Dev.'!D11+'12d Other Liab. Loss Dev.'!D11+'12e WC Liab. Loss Dev.'!D11+'12f All Other Lines Loss Dev.'!D11</f>
        <v>0</v>
      </c>
      <c r="E11" s="46">
        <f>'12a Auto Liab. Loss Dev.'!E11+'12b G&amp;P Liab. Loss Dev.'!E11+'12c Prof. Liab. Loss Dev.'!E11+'12d Other Liab. Loss Dev.'!E11+'12e WC Liab. Loss Dev.'!E11+'12f All Other Lines Loss Dev.'!E11</f>
        <v>0</v>
      </c>
      <c r="F11" s="46">
        <f>'12a Auto Liab. Loss Dev.'!F11+'12b G&amp;P Liab. Loss Dev.'!F11+'12c Prof. Liab. Loss Dev.'!F11+'12d Other Liab. Loss Dev.'!F11+'12e WC Liab. Loss Dev.'!F11+'12f All Other Lines Loss Dev.'!F11</f>
        <v>0</v>
      </c>
      <c r="G11" s="46">
        <f t="shared" si="0"/>
        <v>0</v>
      </c>
      <c r="H11" s="46">
        <f t="shared" si="1"/>
        <v>0</v>
      </c>
      <c r="I11" s="46"/>
      <c r="J11" s="132" t="e">
        <f>F11/I11</f>
        <v>#DIV/0!</v>
      </c>
    </row>
    <row r="12" spans="1:10" x14ac:dyDescent="0.2">
      <c r="A12" s="57">
        <v>2024</v>
      </c>
      <c r="B12" s="61"/>
      <c r="C12" s="61"/>
      <c r="D12" s="61"/>
      <c r="E12" s="46">
        <f>'12a Auto Liab. Loss Dev.'!E12+'12b G&amp;P Liab. Loss Dev.'!E12+'12c Prof. Liab. Loss Dev.'!E12+'12d Other Liab. Loss Dev.'!E12+'12e WC Liab. Loss Dev.'!E12+'12f All Other Lines Loss Dev.'!E12</f>
        <v>0</v>
      </c>
      <c r="F12" s="46">
        <f>'12a Auto Liab. Loss Dev.'!F12+'12b G&amp;P Liab. Loss Dev.'!F12+'12c Prof. Liab. Loss Dev.'!F12+'12d Other Liab. Loss Dev.'!F12+'12e WC Liab. Loss Dev.'!F12+'12f All Other Lines Loss Dev.'!F12</f>
        <v>0</v>
      </c>
      <c r="G12" s="46">
        <f t="shared" si="0"/>
        <v>0</v>
      </c>
      <c r="H12" s="61"/>
      <c r="I12" s="46">
        <f>'4 Income Statement'!G9</f>
        <v>0</v>
      </c>
      <c r="J12" s="132" t="e">
        <f>F12/I12</f>
        <v>#DIV/0!</v>
      </c>
    </row>
    <row r="13" spans="1:10" x14ac:dyDescent="0.2">
      <c r="A13" s="57">
        <v>2025</v>
      </c>
      <c r="B13" s="61"/>
      <c r="C13" s="61"/>
      <c r="D13" s="61"/>
      <c r="E13" s="61"/>
      <c r="F13" s="46">
        <f>'12a Auto Liab. Loss Dev.'!F13+'12b G&amp;P Liab. Loss Dev.'!F13+'12c Prof. Liab. Loss Dev.'!F13+'12d Other Liab. Loss Dev.'!F13+'12e WC Liab. Loss Dev.'!F13+'12f All Other Lines Loss Dev.'!F13</f>
        <v>0</v>
      </c>
      <c r="G13" s="61"/>
      <c r="H13" s="61"/>
      <c r="I13" s="46">
        <f>'7 Premium Schedule'!M32</f>
        <v>0</v>
      </c>
      <c r="J13" s="132" t="e">
        <f>F13/I13</f>
        <v>#DIV/0!</v>
      </c>
    </row>
    <row r="14" spans="1:10" x14ac:dyDescent="0.2">
      <c r="F14" s="63" t="s">
        <v>348</v>
      </c>
      <c r="G14" s="46">
        <f>SUM(G9:G13)</f>
        <v>0</v>
      </c>
      <c r="H14" s="46">
        <f>SUM(H9:H13)</f>
        <v>0</v>
      </c>
    </row>
  </sheetData>
  <mergeCells count="6">
    <mergeCell ref="A7:A8"/>
    <mergeCell ref="B7:F7"/>
    <mergeCell ref="A1:I1"/>
    <mergeCell ref="A2:I2"/>
    <mergeCell ref="A3:I3"/>
    <mergeCell ref="A5:J6"/>
  </mergeCells>
  <pageMargins left="0.75" right="0.45" top="0.5" bottom="0.5" header="0.3" footer="0.3"/>
  <pageSetup orientation="landscape" r:id="rId1"/>
  <headerFooter>
    <oddFooter>&amp;C&amp;"Tahoma,Regular"&amp;10&amp;A</oddFooter>
  </headerFooter>
  <ignoredErrors>
    <ignoredError sqref="J8 G7:H7 I7:J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16"/>
  <sheetViews>
    <sheetView workbookViewId="0">
      <selection activeCell="A9" sqref="A9:A13"/>
    </sheetView>
  </sheetViews>
  <sheetFormatPr defaultColWidth="8.88671875" defaultRowHeight="15" x14ac:dyDescent="0.2"/>
  <cols>
    <col min="1" max="1" width="9.88671875" style="17" customWidth="1"/>
    <col min="2" max="6" width="11.109375" style="17" customWidth="1"/>
    <col min="7" max="8" width="9.6640625" style="17" customWidth="1"/>
    <col min="9" max="9" width="10.21875" style="17" customWidth="1"/>
    <col min="10" max="16384" width="8.88671875" style="17"/>
  </cols>
  <sheetData>
    <row r="1" spans="1:10" x14ac:dyDescent="0.2">
      <c r="A1" s="207" t="str">
        <f>'Cover Page'!A1:E1</f>
        <v>MONTANA CAPTIVE INSURANCE COMPANY ANNUAL REPORT</v>
      </c>
      <c r="B1" s="207"/>
      <c r="C1" s="207"/>
      <c r="D1" s="207"/>
      <c r="E1" s="207"/>
      <c r="F1" s="207"/>
      <c r="G1" s="207"/>
      <c r="H1" s="207"/>
      <c r="I1" s="207"/>
    </row>
    <row r="2" spans="1:10" x14ac:dyDescent="0.2">
      <c r="A2" s="207" t="str">
        <f>'Cover Page'!A2:E2</f>
        <v>FOR THE YEAR ENDING DECEMBER 31, 2025</v>
      </c>
      <c r="B2" s="207"/>
      <c r="C2" s="207"/>
      <c r="D2" s="207"/>
      <c r="E2" s="207"/>
      <c r="F2" s="207"/>
      <c r="G2" s="207"/>
      <c r="H2" s="207"/>
      <c r="I2" s="207"/>
    </row>
    <row r="3" spans="1:10" x14ac:dyDescent="0.2">
      <c r="A3" s="207" t="str">
        <f>'Cover Page'!A3:E3</f>
        <v>INSERT COMPANY NAME</v>
      </c>
      <c r="B3" s="207"/>
      <c r="C3" s="207"/>
      <c r="D3" s="207"/>
      <c r="E3" s="207"/>
      <c r="F3" s="207"/>
      <c r="G3" s="207"/>
      <c r="H3" s="207"/>
      <c r="I3" s="207"/>
    </row>
    <row r="5" spans="1:10" x14ac:dyDescent="0.2">
      <c r="A5" s="269" t="s">
        <v>289</v>
      </c>
      <c r="B5" s="270"/>
      <c r="C5" s="270"/>
      <c r="D5" s="270"/>
      <c r="E5" s="270"/>
      <c r="F5" s="270"/>
      <c r="G5" s="270"/>
      <c r="H5" s="270"/>
      <c r="I5" s="270"/>
      <c r="J5" s="270"/>
    </row>
    <row r="6" spans="1:10" x14ac:dyDescent="0.2">
      <c r="A6" s="269"/>
      <c r="B6" s="270"/>
      <c r="C6" s="270"/>
      <c r="D6" s="270"/>
      <c r="E6" s="270"/>
      <c r="F6" s="270"/>
      <c r="G6" s="270"/>
      <c r="H6" s="270"/>
      <c r="I6" s="270"/>
      <c r="J6" s="270"/>
    </row>
    <row r="7" spans="1:10" ht="15.75" customHeight="1" x14ac:dyDescent="0.2">
      <c r="A7" s="265" t="s">
        <v>406</v>
      </c>
      <c r="B7" s="268" t="s">
        <v>344</v>
      </c>
      <c r="C7" s="268"/>
      <c r="D7" s="268"/>
      <c r="E7" s="268"/>
      <c r="F7" s="268"/>
      <c r="G7" s="58" t="s">
        <v>310</v>
      </c>
      <c r="H7" s="58" t="s">
        <v>311</v>
      </c>
      <c r="I7" s="58" t="s">
        <v>312</v>
      </c>
      <c r="J7" s="58" t="s">
        <v>313</v>
      </c>
    </row>
    <row r="8" spans="1:10" ht="64.5" customHeight="1" x14ac:dyDescent="0.2">
      <c r="A8" s="265"/>
      <c r="B8" s="59" t="s">
        <v>439</v>
      </c>
      <c r="C8" s="59" t="s">
        <v>438</v>
      </c>
      <c r="D8" s="59" t="s">
        <v>433</v>
      </c>
      <c r="E8" s="59" t="s">
        <v>434</v>
      </c>
      <c r="F8" s="59" t="s">
        <v>435</v>
      </c>
      <c r="G8" s="19" t="s">
        <v>346</v>
      </c>
      <c r="H8" s="19" t="s">
        <v>347</v>
      </c>
      <c r="I8" s="19" t="s">
        <v>281</v>
      </c>
      <c r="J8" s="60" t="s">
        <v>282</v>
      </c>
    </row>
    <row r="9" spans="1:10" x14ac:dyDescent="0.2">
      <c r="A9" s="57" t="s">
        <v>439</v>
      </c>
      <c r="B9" s="46"/>
      <c r="C9" s="46"/>
      <c r="D9" s="46"/>
      <c r="E9" s="46"/>
      <c r="F9" s="46"/>
      <c r="G9" s="46">
        <f>F9-E9</f>
        <v>0</v>
      </c>
      <c r="H9" s="46">
        <f>F9-D9</f>
        <v>0</v>
      </c>
      <c r="I9" s="46"/>
      <c r="J9" s="132" t="e">
        <f>F9/I9</f>
        <v>#DIV/0!</v>
      </c>
    </row>
    <row r="10" spans="1:10" x14ac:dyDescent="0.2">
      <c r="A10" s="57">
        <v>2022</v>
      </c>
      <c r="B10" s="61"/>
      <c r="C10" s="46"/>
      <c r="D10" s="46"/>
      <c r="E10" s="46"/>
      <c r="F10" s="46"/>
      <c r="G10" s="46">
        <f t="shared" ref="G10:G12" si="0">F10-E10</f>
        <v>0</v>
      </c>
      <c r="H10" s="46">
        <f t="shared" ref="H10:H11" si="1">F10-D10</f>
        <v>0</v>
      </c>
      <c r="I10" s="46"/>
      <c r="J10" s="132" t="e">
        <f>F10/I10</f>
        <v>#DIV/0!</v>
      </c>
    </row>
    <row r="11" spans="1:10" x14ac:dyDescent="0.2">
      <c r="A11" s="57">
        <v>2023</v>
      </c>
      <c r="B11" s="61"/>
      <c r="C11" s="61"/>
      <c r="D11" s="46"/>
      <c r="E11" s="46"/>
      <c r="F11" s="46"/>
      <c r="G11" s="46">
        <f t="shared" si="0"/>
        <v>0</v>
      </c>
      <c r="H11" s="46">
        <f t="shared" si="1"/>
        <v>0</v>
      </c>
      <c r="I11" s="46"/>
      <c r="J11" s="132" t="e">
        <f>F11/I11</f>
        <v>#DIV/0!</v>
      </c>
    </row>
    <row r="12" spans="1:10" x14ac:dyDescent="0.2">
      <c r="A12" s="57">
        <v>2024</v>
      </c>
      <c r="B12" s="61"/>
      <c r="C12" s="61"/>
      <c r="D12" s="61"/>
      <c r="E12" s="46"/>
      <c r="F12" s="46"/>
      <c r="G12" s="46">
        <f t="shared" si="0"/>
        <v>0</v>
      </c>
      <c r="H12" s="61"/>
      <c r="I12" s="46">
        <f>'4 Income Statement'!G9</f>
        <v>0</v>
      </c>
      <c r="J12" s="132" t="e">
        <f>F12/I12</f>
        <v>#DIV/0!</v>
      </c>
    </row>
    <row r="13" spans="1:10" x14ac:dyDescent="0.2">
      <c r="A13" s="57">
        <v>2025</v>
      </c>
      <c r="B13" s="61"/>
      <c r="C13" s="61"/>
      <c r="D13" s="61"/>
      <c r="E13" s="61"/>
      <c r="F13" s="46"/>
      <c r="G13" s="61"/>
      <c r="H13" s="61"/>
      <c r="I13" s="46">
        <f>'7 Premium Schedule'!M32</f>
        <v>0</v>
      </c>
      <c r="J13" s="132" t="e">
        <f>F13/I13</f>
        <v>#DIV/0!</v>
      </c>
    </row>
    <row r="14" spans="1:10" x14ac:dyDescent="0.2">
      <c r="F14" s="63" t="s">
        <v>348</v>
      </c>
      <c r="G14" s="46">
        <f>SUM(G9:G13)</f>
        <v>0</v>
      </c>
      <c r="H14" s="46">
        <f>SUM(H9:H13)</f>
        <v>0</v>
      </c>
    </row>
    <row r="16" spans="1:10" x14ac:dyDescent="0.2">
      <c r="A16" s="13" t="s">
        <v>345</v>
      </c>
    </row>
  </sheetData>
  <mergeCells count="6">
    <mergeCell ref="A7:A8"/>
    <mergeCell ref="B7:F7"/>
    <mergeCell ref="A1:I1"/>
    <mergeCell ref="A2:I2"/>
    <mergeCell ref="A3:I3"/>
    <mergeCell ref="A5:J6"/>
  </mergeCells>
  <pageMargins left="0.75" right="0.45" top="0.5" bottom="0.5" header="0.3" footer="0.3"/>
  <pageSetup orientation="landscape" r:id="rId1"/>
  <headerFooter>
    <oddFooter>&amp;C&amp;"Tahoma,Regular"&amp;10&amp;A</oddFooter>
  </headerFooter>
  <ignoredErrors>
    <ignoredError sqref="G7:J7"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16"/>
  <sheetViews>
    <sheetView workbookViewId="0">
      <selection activeCell="B8" sqref="B8:F8"/>
    </sheetView>
  </sheetViews>
  <sheetFormatPr defaultColWidth="8.88671875" defaultRowHeight="15" x14ac:dyDescent="0.2"/>
  <cols>
    <col min="1" max="1" width="9.88671875" style="17" customWidth="1"/>
    <col min="2" max="6" width="11.109375" style="17" customWidth="1"/>
    <col min="7" max="8" width="9.6640625" style="17" customWidth="1"/>
    <col min="9" max="9" width="10.21875" style="17" customWidth="1"/>
    <col min="10" max="16384" width="8.88671875" style="17"/>
  </cols>
  <sheetData>
    <row r="1" spans="1:10" x14ac:dyDescent="0.2">
      <c r="A1" s="207" t="str">
        <f>'Cover Page'!A1:E1</f>
        <v>MONTANA CAPTIVE INSURANCE COMPANY ANNUAL REPORT</v>
      </c>
      <c r="B1" s="207"/>
      <c r="C1" s="207"/>
      <c r="D1" s="207"/>
      <c r="E1" s="207"/>
      <c r="F1" s="207"/>
      <c r="G1" s="207"/>
      <c r="H1" s="207"/>
      <c r="I1" s="207"/>
    </row>
    <row r="2" spans="1:10" x14ac:dyDescent="0.2">
      <c r="A2" s="207" t="str">
        <f>'Cover Page'!A2:E2</f>
        <v>FOR THE YEAR ENDING DECEMBER 31, 2025</v>
      </c>
      <c r="B2" s="207"/>
      <c r="C2" s="207"/>
      <c r="D2" s="207"/>
      <c r="E2" s="207"/>
      <c r="F2" s="207"/>
      <c r="G2" s="207"/>
      <c r="H2" s="207"/>
      <c r="I2" s="207"/>
    </row>
    <row r="3" spans="1:10" x14ac:dyDescent="0.2">
      <c r="A3" s="207" t="str">
        <f>'Cover Page'!A3:E3</f>
        <v>INSERT COMPANY NAME</v>
      </c>
      <c r="B3" s="207"/>
      <c r="C3" s="207"/>
      <c r="D3" s="207"/>
      <c r="E3" s="207"/>
      <c r="F3" s="207"/>
      <c r="G3" s="207"/>
      <c r="H3" s="207"/>
      <c r="I3" s="207"/>
    </row>
    <row r="5" spans="1:10" x14ac:dyDescent="0.2">
      <c r="A5" s="269" t="s">
        <v>290</v>
      </c>
      <c r="B5" s="270"/>
      <c r="C5" s="270"/>
      <c r="D5" s="270"/>
      <c r="E5" s="270"/>
      <c r="F5" s="270"/>
      <c r="G5" s="270"/>
      <c r="H5" s="270"/>
      <c r="I5" s="270"/>
      <c r="J5" s="270"/>
    </row>
    <row r="6" spans="1:10" x14ac:dyDescent="0.2">
      <c r="A6" s="271"/>
      <c r="B6" s="272"/>
      <c r="C6" s="272"/>
      <c r="D6" s="272"/>
      <c r="E6" s="272"/>
      <c r="F6" s="272"/>
      <c r="G6" s="272"/>
      <c r="H6" s="272"/>
      <c r="I6" s="272"/>
      <c r="J6" s="272"/>
    </row>
    <row r="7" spans="1:10" ht="15.75" customHeight="1" x14ac:dyDescent="0.2">
      <c r="A7" s="265" t="s">
        <v>406</v>
      </c>
      <c r="B7" s="268" t="s">
        <v>344</v>
      </c>
      <c r="C7" s="268"/>
      <c r="D7" s="268"/>
      <c r="E7" s="268"/>
      <c r="F7" s="268"/>
      <c r="G7" s="58" t="s">
        <v>310</v>
      </c>
      <c r="H7" s="58" t="s">
        <v>311</v>
      </c>
      <c r="I7" s="58" t="s">
        <v>312</v>
      </c>
      <c r="J7" s="58" t="s">
        <v>313</v>
      </c>
    </row>
    <row r="8" spans="1:10" ht="64.5" customHeight="1" x14ac:dyDescent="0.2">
      <c r="A8" s="265"/>
      <c r="B8" s="59" t="s">
        <v>439</v>
      </c>
      <c r="C8" s="59" t="s">
        <v>438</v>
      </c>
      <c r="D8" s="59" t="s">
        <v>433</v>
      </c>
      <c r="E8" s="59" t="s">
        <v>434</v>
      </c>
      <c r="F8" s="59" t="s">
        <v>435</v>
      </c>
      <c r="G8" s="19" t="s">
        <v>346</v>
      </c>
      <c r="H8" s="19" t="s">
        <v>347</v>
      </c>
      <c r="I8" s="19" t="s">
        <v>281</v>
      </c>
      <c r="J8" s="60" t="s">
        <v>282</v>
      </c>
    </row>
    <row r="9" spans="1:10" x14ac:dyDescent="0.2">
      <c r="A9" s="57" t="s">
        <v>439</v>
      </c>
      <c r="B9" s="46"/>
      <c r="C9" s="46"/>
      <c r="D9" s="46"/>
      <c r="E9" s="46"/>
      <c r="F9" s="46"/>
      <c r="G9" s="46">
        <f>F9-E9</f>
        <v>0</v>
      </c>
      <c r="H9" s="46">
        <f>F9-D9</f>
        <v>0</v>
      </c>
      <c r="I9" s="46"/>
      <c r="J9" s="132" t="e">
        <f>F9/I9</f>
        <v>#DIV/0!</v>
      </c>
    </row>
    <row r="10" spans="1:10" x14ac:dyDescent="0.2">
      <c r="A10" s="57">
        <v>2022</v>
      </c>
      <c r="B10" s="61"/>
      <c r="C10" s="46"/>
      <c r="D10" s="46"/>
      <c r="E10" s="46"/>
      <c r="F10" s="46"/>
      <c r="G10" s="46">
        <f t="shared" ref="G10:G12" si="0">F10-E10</f>
        <v>0</v>
      </c>
      <c r="H10" s="46">
        <f t="shared" ref="H10:H11" si="1">F10-D10</f>
        <v>0</v>
      </c>
      <c r="I10" s="46"/>
      <c r="J10" s="132" t="e">
        <f>F10/I10</f>
        <v>#DIV/0!</v>
      </c>
    </row>
    <row r="11" spans="1:10" x14ac:dyDescent="0.2">
      <c r="A11" s="57">
        <v>2023</v>
      </c>
      <c r="B11" s="61"/>
      <c r="C11" s="61"/>
      <c r="D11" s="46"/>
      <c r="E11" s="46"/>
      <c r="F11" s="46"/>
      <c r="G11" s="46">
        <f t="shared" si="0"/>
        <v>0</v>
      </c>
      <c r="H11" s="46">
        <f t="shared" si="1"/>
        <v>0</v>
      </c>
      <c r="I11" s="46"/>
      <c r="J11" s="132" t="e">
        <f>F11/I11</f>
        <v>#DIV/0!</v>
      </c>
    </row>
    <row r="12" spans="1:10" x14ac:dyDescent="0.2">
      <c r="A12" s="57">
        <v>2024</v>
      </c>
      <c r="B12" s="61"/>
      <c r="C12" s="61"/>
      <c r="D12" s="61"/>
      <c r="E12" s="46"/>
      <c r="F12" s="46"/>
      <c r="G12" s="46">
        <f t="shared" si="0"/>
        <v>0</v>
      </c>
      <c r="H12" s="61"/>
      <c r="I12" s="46">
        <f>'4 Income Statement'!G9</f>
        <v>0</v>
      </c>
      <c r="J12" s="132" t="e">
        <f>F12/I12</f>
        <v>#DIV/0!</v>
      </c>
    </row>
    <row r="13" spans="1:10" x14ac:dyDescent="0.2">
      <c r="A13" s="57">
        <v>2025</v>
      </c>
      <c r="B13" s="61"/>
      <c r="C13" s="61"/>
      <c r="D13" s="61"/>
      <c r="E13" s="61"/>
      <c r="F13" s="46"/>
      <c r="G13" s="61"/>
      <c r="H13" s="61"/>
      <c r="I13" s="46">
        <f>'7 Premium Schedule'!M32</f>
        <v>0</v>
      </c>
      <c r="J13" s="132" t="e">
        <f>F13/I13</f>
        <v>#DIV/0!</v>
      </c>
    </row>
    <row r="14" spans="1:10" x14ac:dyDescent="0.2">
      <c r="F14" s="63" t="s">
        <v>348</v>
      </c>
      <c r="G14" s="46">
        <f>SUM(G9:G13)</f>
        <v>0</v>
      </c>
      <c r="H14" s="46">
        <f>SUM(H9:H13)</f>
        <v>0</v>
      </c>
    </row>
    <row r="16" spans="1:10" x14ac:dyDescent="0.2">
      <c r="A16" s="13" t="s">
        <v>345</v>
      </c>
    </row>
  </sheetData>
  <mergeCells count="6">
    <mergeCell ref="A7:A8"/>
    <mergeCell ref="B7:F7"/>
    <mergeCell ref="A1:I1"/>
    <mergeCell ref="A2:I2"/>
    <mergeCell ref="A3:I3"/>
    <mergeCell ref="A5:J6"/>
  </mergeCells>
  <pageMargins left="0.75" right="0.45" top="0.5" bottom="0.5" header="0.3" footer="0.3"/>
  <pageSetup orientation="landscape" r:id="rId1"/>
  <headerFooter>
    <oddFooter>&amp;C&amp;"Tahoma,Regular"&amp;10&amp;A</oddFooter>
  </headerFooter>
  <ignoredErrors>
    <ignoredError sqref="G7:J7"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16"/>
  <sheetViews>
    <sheetView workbookViewId="0">
      <selection activeCell="B8" sqref="B8:F8"/>
    </sheetView>
  </sheetViews>
  <sheetFormatPr defaultColWidth="8.88671875" defaultRowHeight="15" x14ac:dyDescent="0.2"/>
  <cols>
    <col min="1" max="1" width="9.88671875" style="17" customWidth="1"/>
    <col min="2" max="6" width="11.109375" style="17" customWidth="1"/>
    <col min="7" max="8" width="9.6640625" style="17" customWidth="1"/>
    <col min="9" max="9" width="10.21875" style="17" customWidth="1"/>
    <col min="10" max="16384" width="8.88671875" style="17"/>
  </cols>
  <sheetData>
    <row r="1" spans="1:10" x14ac:dyDescent="0.2">
      <c r="A1" s="207" t="str">
        <f>'Cover Page'!A1:E1</f>
        <v>MONTANA CAPTIVE INSURANCE COMPANY ANNUAL REPORT</v>
      </c>
      <c r="B1" s="207"/>
      <c r="C1" s="207"/>
      <c r="D1" s="207"/>
      <c r="E1" s="207"/>
      <c r="F1" s="207"/>
      <c r="G1" s="207"/>
      <c r="H1" s="207"/>
      <c r="I1" s="207"/>
    </row>
    <row r="2" spans="1:10" x14ac:dyDescent="0.2">
      <c r="A2" s="207" t="str">
        <f>'Cover Page'!A2:E2</f>
        <v>FOR THE YEAR ENDING DECEMBER 31, 2025</v>
      </c>
      <c r="B2" s="207"/>
      <c r="C2" s="207"/>
      <c r="D2" s="207"/>
      <c r="E2" s="207"/>
      <c r="F2" s="207"/>
      <c r="G2" s="207"/>
      <c r="H2" s="207"/>
      <c r="I2" s="207"/>
    </row>
    <row r="3" spans="1:10" x14ac:dyDescent="0.2">
      <c r="A3" s="207" t="str">
        <f>'Cover Page'!A3:E3</f>
        <v>INSERT COMPANY NAME</v>
      </c>
      <c r="B3" s="207"/>
      <c r="C3" s="207"/>
      <c r="D3" s="207"/>
      <c r="E3" s="207"/>
      <c r="F3" s="207"/>
      <c r="G3" s="207"/>
      <c r="H3" s="207"/>
      <c r="I3" s="207"/>
    </row>
    <row r="5" spans="1:10" x14ac:dyDescent="0.2">
      <c r="A5" s="269" t="s">
        <v>291</v>
      </c>
      <c r="B5" s="270"/>
      <c r="C5" s="270"/>
      <c r="D5" s="270"/>
      <c r="E5" s="270"/>
      <c r="F5" s="270"/>
      <c r="G5" s="270"/>
      <c r="H5" s="270"/>
      <c r="I5" s="270"/>
      <c r="J5" s="270"/>
    </row>
    <row r="6" spans="1:10" x14ac:dyDescent="0.2">
      <c r="A6" s="271"/>
      <c r="B6" s="272"/>
      <c r="C6" s="272"/>
      <c r="D6" s="272"/>
      <c r="E6" s="272"/>
      <c r="F6" s="272"/>
      <c r="G6" s="272"/>
      <c r="H6" s="272"/>
      <c r="I6" s="272"/>
      <c r="J6" s="272"/>
    </row>
    <row r="7" spans="1:10" ht="15.75" customHeight="1" x14ac:dyDescent="0.2">
      <c r="A7" s="265" t="s">
        <v>406</v>
      </c>
      <c r="B7" s="268" t="s">
        <v>344</v>
      </c>
      <c r="C7" s="268"/>
      <c r="D7" s="268"/>
      <c r="E7" s="268"/>
      <c r="F7" s="268"/>
      <c r="G7" s="58" t="s">
        <v>310</v>
      </c>
      <c r="H7" s="58" t="s">
        <v>311</v>
      </c>
      <c r="I7" s="58" t="s">
        <v>312</v>
      </c>
      <c r="J7" s="58" t="s">
        <v>313</v>
      </c>
    </row>
    <row r="8" spans="1:10" ht="64.5" customHeight="1" x14ac:dyDescent="0.2">
      <c r="A8" s="265"/>
      <c r="B8" s="59" t="s">
        <v>439</v>
      </c>
      <c r="C8" s="59" t="s">
        <v>438</v>
      </c>
      <c r="D8" s="59" t="s">
        <v>433</v>
      </c>
      <c r="E8" s="59" t="s">
        <v>434</v>
      </c>
      <c r="F8" s="59" t="s">
        <v>435</v>
      </c>
      <c r="G8" s="19" t="s">
        <v>346</v>
      </c>
      <c r="H8" s="19" t="s">
        <v>347</v>
      </c>
      <c r="I8" s="19" t="s">
        <v>281</v>
      </c>
      <c r="J8" s="60" t="s">
        <v>282</v>
      </c>
    </row>
    <row r="9" spans="1:10" x14ac:dyDescent="0.2">
      <c r="A9" s="57" t="s">
        <v>439</v>
      </c>
      <c r="B9" s="46"/>
      <c r="C9" s="46"/>
      <c r="D9" s="46"/>
      <c r="E9" s="46"/>
      <c r="F9" s="46"/>
      <c r="G9" s="46">
        <f>F9-E9</f>
        <v>0</v>
      </c>
      <c r="H9" s="46">
        <f>F9-D9</f>
        <v>0</v>
      </c>
      <c r="I9" s="46"/>
      <c r="J9" s="132" t="e">
        <f>F9/I9</f>
        <v>#DIV/0!</v>
      </c>
    </row>
    <row r="10" spans="1:10" x14ac:dyDescent="0.2">
      <c r="A10" s="57">
        <v>2022</v>
      </c>
      <c r="B10" s="61"/>
      <c r="C10" s="46"/>
      <c r="D10" s="46"/>
      <c r="E10" s="46"/>
      <c r="F10" s="46"/>
      <c r="G10" s="46">
        <f t="shared" ref="G10:G12" si="0">F10-E10</f>
        <v>0</v>
      </c>
      <c r="H10" s="46">
        <f t="shared" ref="H10:H11" si="1">F10-D10</f>
        <v>0</v>
      </c>
      <c r="I10" s="46"/>
      <c r="J10" s="132" t="e">
        <f>F10/I10</f>
        <v>#DIV/0!</v>
      </c>
    </row>
    <row r="11" spans="1:10" x14ac:dyDescent="0.2">
      <c r="A11" s="57">
        <v>2023</v>
      </c>
      <c r="B11" s="61"/>
      <c r="C11" s="61"/>
      <c r="D11" s="46"/>
      <c r="E11" s="46"/>
      <c r="F11" s="46"/>
      <c r="G11" s="46">
        <f t="shared" si="0"/>
        <v>0</v>
      </c>
      <c r="H11" s="46">
        <f t="shared" si="1"/>
        <v>0</v>
      </c>
      <c r="I11" s="46"/>
      <c r="J11" s="132" t="e">
        <f>F11/I11</f>
        <v>#DIV/0!</v>
      </c>
    </row>
    <row r="12" spans="1:10" x14ac:dyDescent="0.2">
      <c r="A12" s="57">
        <v>2024</v>
      </c>
      <c r="B12" s="61"/>
      <c r="C12" s="61"/>
      <c r="D12" s="61"/>
      <c r="E12" s="46"/>
      <c r="F12" s="46"/>
      <c r="G12" s="46">
        <f t="shared" si="0"/>
        <v>0</v>
      </c>
      <c r="H12" s="61"/>
      <c r="I12" s="46">
        <f>'4 Income Statement'!G9</f>
        <v>0</v>
      </c>
      <c r="J12" s="132" t="e">
        <f>F12/I12</f>
        <v>#DIV/0!</v>
      </c>
    </row>
    <row r="13" spans="1:10" x14ac:dyDescent="0.2">
      <c r="A13" s="57">
        <v>2025</v>
      </c>
      <c r="B13" s="61"/>
      <c r="C13" s="61"/>
      <c r="D13" s="61"/>
      <c r="E13" s="61"/>
      <c r="F13" s="46"/>
      <c r="G13" s="61"/>
      <c r="H13" s="61"/>
      <c r="I13" s="46">
        <f>'7 Premium Schedule'!M32</f>
        <v>0</v>
      </c>
      <c r="J13" s="132" t="e">
        <f>F13/I13</f>
        <v>#DIV/0!</v>
      </c>
    </row>
    <row r="14" spans="1:10" x14ac:dyDescent="0.2">
      <c r="F14" s="63" t="s">
        <v>348</v>
      </c>
      <c r="G14" s="46">
        <f>SUM(G9:G13)</f>
        <v>0</v>
      </c>
      <c r="H14" s="46">
        <f>SUM(H9:H13)</f>
        <v>0</v>
      </c>
    </row>
    <row r="16" spans="1:10" x14ac:dyDescent="0.2">
      <c r="A16" s="13" t="s">
        <v>345</v>
      </c>
    </row>
  </sheetData>
  <mergeCells count="6">
    <mergeCell ref="A7:A8"/>
    <mergeCell ref="B7:F7"/>
    <mergeCell ref="A1:I1"/>
    <mergeCell ref="A2:I2"/>
    <mergeCell ref="A3:I3"/>
    <mergeCell ref="A5:J6"/>
  </mergeCells>
  <pageMargins left="0.75" right="0.45" top="0.5" bottom="0.5" header="0.3" footer="0.3"/>
  <pageSetup orientation="landscape" r:id="rId1"/>
  <headerFooter>
    <oddFooter>&amp;C&amp;"Tahoma,Regular"&amp;10&amp;A</oddFooter>
  </headerFooter>
  <ignoredErrors>
    <ignoredError sqref="G7:J7"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16"/>
  <sheetViews>
    <sheetView workbookViewId="0">
      <selection activeCell="A9" sqref="A9:A13"/>
    </sheetView>
  </sheetViews>
  <sheetFormatPr defaultColWidth="8.88671875" defaultRowHeight="15" x14ac:dyDescent="0.2"/>
  <cols>
    <col min="1" max="1" width="9.88671875" style="17" customWidth="1"/>
    <col min="2" max="6" width="11.109375" style="17" customWidth="1"/>
    <col min="7" max="8" width="9.6640625" style="17" customWidth="1"/>
    <col min="9" max="9" width="10.21875" style="17" customWidth="1"/>
    <col min="10" max="16384" width="8.88671875" style="17"/>
  </cols>
  <sheetData>
    <row r="1" spans="1:10" x14ac:dyDescent="0.2">
      <c r="A1" s="207" t="str">
        <f>'Cover Page'!A1:E1</f>
        <v>MONTANA CAPTIVE INSURANCE COMPANY ANNUAL REPORT</v>
      </c>
      <c r="B1" s="207"/>
      <c r="C1" s="207"/>
      <c r="D1" s="207"/>
      <c r="E1" s="207"/>
      <c r="F1" s="207"/>
      <c r="G1" s="207"/>
      <c r="H1" s="207"/>
      <c r="I1" s="207"/>
    </row>
    <row r="2" spans="1:10" x14ac:dyDescent="0.2">
      <c r="A2" s="207" t="str">
        <f>'Cover Page'!A2:E2</f>
        <v>FOR THE YEAR ENDING DECEMBER 31, 2025</v>
      </c>
      <c r="B2" s="207"/>
      <c r="C2" s="207"/>
      <c r="D2" s="207"/>
      <c r="E2" s="207"/>
      <c r="F2" s="207"/>
      <c r="G2" s="207"/>
      <c r="H2" s="207"/>
      <c r="I2" s="207"/>
    </row>
    <row r="3" spans="1:10" x14ac:dyDescent="0.2">
      <c r="A3" s="207" t="str">
        <f>'Cover Page'!A3:E3</f>
        <v>INSERT COMPANY NAME</v>
      </c>
      <c r="B3" s="207"/>
      <c r="C3" s="207"/>
      <c r="D3" s="207"/>
      <c r="E3" s="207"/>
      <c r="F3" s="207"/>
      <c r="G3" s="207"/>
      <c r="H3" s="207"/>
      <c r="I3" s="207"/>
    </row>
    <row r="5" spans="1:10" x14ac:dyDescent="0.2">
      <c r="A5" s="269" t="s">
        <v>292</v>
      </c>
      <c r="B5" s="270"/>
      <c r="C5" s="270"/>
      <c r="D5" s="270"/>
      <c r="E5" s="270"/>
      <c r="F5" s="270"/>
      <c r="G5" s="270"/>
      <c r="H5" s="270"/>
      <c r="I5" s="270"/>
      <c r="J5" s="270"/>
    </row>
    <row r="6" spans="1:10" x14ac:dyDescent="0.2">
      <c r="A6" s="271"/>
      <c r="B6" s="272"/>
      <c r="C6" s="272"/>
      <c r="D6" s="272"/>
      <c r="E6" s="272"/>
      <c r="F6" s="272"/>
      <c r="G6" s="272"/>
      <c r="H6" s="272"/>
      <c r="I6" s="272"/>
      <c r="J6" s="272"/>
    </row>
    <row r="7" spans="1:10" ht="15.75" customHeight="1" x14ac:dyDescent="0.2">
      <c r="A7" s="265" t="s">
        <v>406</v>
      </c>
      <c r="B7" s="268" t="s">
        <v>344</v>
      </c>
      <c r="C7" s="268"/>
      <c r="D7" s="268"/>
      <c r="E7" s="268"/>
      <c r="F7" s="268"/>
      <c r="G7" s="58" t="s">
        <v>310</v>
      </c>
      <c r="H7" s="58" t="s">
        <v>311</v>
      </c>
      <c r="I7" s="58" t="s">
        <v>312</v>
      </c>
      <c r="J7" s="58" t="s">
        <v>313</v>
      </c>
    </row>
    <row r="8" spans="1:10" ht="64.5" customHeight="1" x14ac:dyDescent="0.2">
      <c r="A8" s="265"/>
      <c r="B8" s="59" t="s">
        <v>439</v>
      </c>
      <c r="C8" s="59" t="s">
        <v>438</v>
      </c>
      <c r="D8" s="59" t="s">
        <v>433</v>
      </c>
      <c r="E8" s="59" t="s">
        <v>434</v>
      </c>
      <c r="F8" s="59" t="s">
        <v>435</v>
      </c>
      <c r="G8" s="19" t="s">
        <v>346</v>
      </c>
      <c r="H8" s="19" t="s">
        <v>347</v>
      </c>
      <c r="I8" s="19" t="s">
        <v>281</v>
      </c>
      <c r="J8" s="60" t="s">
        <v>282</v>
      </c>
    </row>
    <row r="9" spans="1:10" x14ac:dyDescent="0.2">
      <c r="A9" s="57" t="s">
        <v>439</v>
      </c>
      <c r="B9" s="46"/>
      <c r="C9" s="46"/>
      <c r="D9" s="46"/>
      <c r="E9" s="46"/>
      <c r="F9" s="46"/>
      <c r="G9" s="46">
        <f>F9-E9</f>
        <v>0</v>
      </c>
      <c r="H9" s="46">
        <f>F9-D9</f>
        <v>0</v>
      </c>
      <c r="I9" s="46"/>
      <c r="J9" s="132" t="e">
        <f>F9/I9</f>
        <v>#DIV/0!</v>
      </c>
    </row>
    <row r="10" spans="1:10" x14ac:dyDescent="0.2">
      <c r="A10" s="57">
        <v>2022</v>
      </c>
      <c r="B10" s="61"/>
      <c r="C10" s="46"/>
      <c r="D10" s="46"/>
      <c r="E10" s="46"/>
      <c r="F10" s="46"/>
      <c r="G10" s="46">
        <f t="shared" ref="G10:G12" si="0">F10-E10</f>
        <v>0</v>
      </c>
      <c r="H10" s="46">
        <f t="shared" ref="H10:H11" si="1">F10-D10</f>
        <v>0</v>
      </c>
      <c r="I10" s="46"/>
      <c r="J10" s="132" t="e">
        <f>F10/I10</f>
        <v>#DIV/0!</v>
      </c>
    </row>
    <row r="11" spans="1:10" x14ac:dyDescent="0.2">
      <c r="A11" s="57">
        <v>2023</v>
      </c>
      <c r="B11" s="61"/>
      <c r="C11" s="61"/>
      <c r="D11" s="46"/>
      <c r="E11" s="46"/>
      <c r="F11" s="46"/>
      <c r="G11" s="46">
        <f t="shared" si="0"/>
        <v>0</v>
      </c>
      <c r="H11" s="46">
        <f t="shared" si="1"/>
        <v>0</v>
      </c>
      <c r="I11" s="46"/>
      <c r="J11" s="132" t="e">
        <f>F11/I11</f>
        <v>#DIV/0!</v>
      </c>
    </row>
    <row r="12" spans="1:10" x14ac:dyDescent="0.2">
      <c r="A12" s="57">
        <v>2024</v>
      </c>
      <c r="B12" s="61"/>
      <c r="C12" s="61"/>
      <c r="D12" s="61"/>
      <c r="E12" s="46"/>
      <c r="F12" s="46"/>
      <c r="G12" s="46">
        <f t="shared" si="0"/>
        <v>0</v>
      </c>
      <c r="H12" s="61"/>
      <c r="I12" s="46">
        <f>'4 Income Statement'!G9</f>
        <v>0</v>
      </c>
      <c r="J12" s="132" t="e">
        <f>F12/I12</f>
        <v>#DIV/0!</v>
      </c>
    </row>
    <row r="13" spans="1:10" x14ac:dyDescent="0.2">
      <c r="A13" s="57">
        <v>2025</v>
      </c>
      <c r="B13" s="61"/>
      <c r="C13" s="61"/>
      <c r="D13" s="61"/>
      <c r="E13" s="61"/>
      <c r="F13" s="46"/>
      <c r="G13" s="61"/>
      <c r="H13" s="61"/>
      <c r="I13" s="46">
        <f>'7 Premium Schedule'!M32</f>
        <v>0</v>
      </c>
      <c r="J13" s="132" t="e">
        <f>F13/I13</f>
        <v>#DIV/0!</v>
      </c>
    </row>
    <row r="14" spans="1:10" x14ac:dyDescent="0.2">
      <c r="F14" s="63" t="s">
        <v>348</v>
      </c>
      <c r="G14" s="46">
        <f>SUM(G9:G13)</f>
        <v>0</v>
      </c>
      <c r="H14" s="46">
        <f>SUM(H9:H13)</f>
        <v>0</v>
      </c>
    </row>
    <row r="16" spans="1:10" x14ac:dyDescent="0.2">
      <c r="A16" s="13" t="s">
        <v>345</v>
      </c>
    </row>
  </sheetData>
  <mergeCells count="6">
    <mergeCell ref="A7:A8"/>
    <mergeCell ref="B7:F7"/>
    <mergeCell ref="A1:I1"/>
    <mergeCell ref="A2:I2"/>
    <mergeCell ref="A3:I3"/>
    <mergeCell ref="A5:J6"/>
  </mergeCells>
  <pageMargins left="0.75" right="0.45" top="0.5" bottom="0.5" header="0.3" footer="0.3"/>
  <pageSetup orientation="landscape" r:id="rId1"/>
  <headerFooter>
    <oddFooter>&amp;C&amp;"Tahoma,Regular"&amp;10&amp;A</oddFooter>
  </headerFooter>
  <ignoredErrors>
    <ignoredError sqref="G7:J7"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16"/>
  <sheetViews>
    <sheetView workbookViewId="0">
      <selection activeCell="B8" sqref="B8:F8"/>
    </sheetView>
  </sheetViews>
  <sheetFormatPr defaultColWidth="8.88671875" defaultRowHeight="15" x14ac:dyDescent="0.2"/>
  <cols>
    <col min="1" max="1" width="9.88671875" style="17" customWidth="1"/>
    <col min="2" max="6" width="11.109375" style="17" customWidth="1"/>
    <col min="7" max="8" width="9.6640625" style="17" customWidth="1"/>
    <col min="9" max="9" width="10.21875" style="17" customWidth="1"/>
    <col min="10" max="16384" width="8.88671875" style="17"/>
  </cols>
  <sheetData>
    <row r="1" spans="1:10" x14ac:dyDescent="0.2">
      <c r="A1" s="207" t="str">
        <f>'Cover Page'!A1:E1</f>
        <v>MONTANA CAPTIVE INSURANCE COMPANY ANNUAL REPORT</v>
      </c>
      <c r="B1" s="207"/>
      <c r="C1" s="207"/>
      <c r="D1" s="207"/>
      <c r="E1" s="207"/>
      <c r="F1" s="207"/>
      <c r="G1" s="207"/>
      <c r="H1" s="207"/>
      <c r="I1" s="207"/>
    </row>
    <row r="2" spans="1:10" x14ac:dyDescent="0.2">
      <c r="A2" s="207" t="str">
        <f>'Cover Page'!A2:E2</f>
        <v>FOR THE YEAR ENDING DECEMBER 31, 2025</v>
      </c>
      <c r="B2" s="207"/>
      <c r="C2" s="207"/>
      <c r="D2" s="207"/>
      <c r="E2" s="207"/>
      <c r="F2" s="207"/>
      <c r="G2" s="207"/>
      <c r="H2" s="207"/>
      <c r="I2" s="207"/>
    </row>
    <row r="3" spans="1:10" x14ac:dyDescent="0.2">
      <c r="A3" s="207" t="str">
        <f>'Cover Page'!A3:E3</f>
        <v>INSERT COMPANY NAME</v>
      </c>
      <c r="B3" s="207"/>
      <c r="C3" s="207"/>
      <c r="D3" s="207"/>
      <c r="E3" s="207"/>
      <c r="F3" s="207"/>
      <c r="G3" s="207"/>
      <c r="H3" s="207"/>
      <c r="I3" s="207"/>
    </row>
    <row r="5" spans="1:10" x14ac:dyDescent="0.2">
      <c r="A5" s="269" t="s">
        <v>288</v>
      </c>
      <c r="B5" s="270"/>
      <c r="C5" s="270"/>
      <c r="D5" s="270"/>
      <c r="E5" s="270"/>
      <c r="F5" s="270"/>
      <c r="G5" s="270"/>
      <c r="H5" s="270"/>
      <c r="I5" s="270"/>
      <c r="J5" s="270"/>
    </row>
    <row r="6" spans="1:10" x14ac:dyDescent="0.2">
      <c r="A6" s="271"/>
      <c r="B6" s="272"/>
      <c r="C6" s="272"/>
      <c r="D6" s="272"/>
      <c r="E6" s="272"/>
      <c r="F6" s="272"/>
      <c r="G6" s="272"/>
      <c r="H6" s="272"/>
      <c r="I6" s="272"/>
      <c r="J6" s="272"/>
    </row>
    <row r="7" spans="1:10" ht="15.75" customHeight="1" x14ac:dyDescent="0.2">
      <c r="A7" s="265" t="s">
        <v>406</v>
      </c>
      <c r="B7" s="268" t="s">
        <v>344</v>
      </c>
      <c r="C7" s="268"/>
      <c r="D7" s="268"/>
      <c r="E7" s="268"/>
      <c r="F7" s="268"/>
      <c r="G7" s="58" t="s">
        <v>310</v>
      </c>
      <c r="H7" s="58" t="s">
        <v>311</v>
      </c>
      <c r="I7" s="58" t="s">
        <v>312</v>
      </c>
      <c r="J7" s="58" t="s">
        <v>313</v>
      </c>
    </row>
    <row r="8" spans="1:10" ht="64.5" customHeight="1" x14ac:dyDescent="0.2">
      <c r="A8" s="265"/>
      <c r="B8" s="59" t="s">
        <v>439</v>
      </c>
      <c r="C8" s="59" t="s">
        <v>438</v>
      </c>
      <c r="D8" s="59" t="s">
        <v>433</v>
      </c>
      <c r="E8" s="59" t="s">
        <v>434</v>
      </c>
      <c r="F8" s="59" t="s">
        <v>435</v>
      </c>
      <c r="G8" s="19" t="s">
        <v>346</v>
      </c>
      <c r="H8" s="19" t="s">
        <v>347</v>
      </c>
      <c r="I8" s="19" t="s">
        <v>281</v>
      </c>
      <c r="J8" s="60" t="s">
        <v>282</v>
      </c>
    </row>
    <row r="9" spans="1:10" x14ac:dyDescent="0.2">
      <c r="A9" s="57" t="s">
        <v>439</v>
      </c>
      <c r="B9" s="46"/>
      <c r="C9" s="46"/>
      <c r="D9" s="46"/>
      <c r="E9" s="46"/>
      <c r="F9" s="46"/>
      <c r="G9" s="46">
        <f>F9-E9</f>
        <v>0</v>
      </c>
      <c r="H9" s="46">
        <f>F9-D9</f>
        <v>0</v>
      </c>
      <c r="I9" s="46"/>
      <c r="J9" s="132" t="e">
        <f>F9/I9</f>
        <v>#DIV/0!</v>
      </c>
    </row>
    <row r="10" spans="1:10" x14ac:dyDescent="0.2">
      <c r="A10" s="57">
        <v>2022</v>
      </c>
      <c r="B10" s="61"/>
      <c r="C10" s="46"/>
      <c r="D10" s="46"/>
      <c r="E10" s="46"/>
      <c r="F10" s="46"/>
      <c r="G10" s="46">
        <f t="shared" ref="G10:G12" si="0">F10-E10</f>
        <v>0</v>
      </c>
      <c r="H10" s="46">
        <f t="shared" ref="H10:H11" si="1">F10-D10</f>
        <v>0</v>
      </c>
      <c r="I10" s="46"/>
      <c r="J10" s="132" t="e">
        <f>F10/I10</f>
        <v>#DIV/0!</v>
      </c>
    </row>
    <row r="11" spans="1:10" x14ac:dyDescent="0.2">
      <c r="A11" s="57">
        <v>2023</v>
      </c>
      <c r="B11" s="61"/>
      <c r="C11" s="61"/>
      <c r="D11" s="46"/>
      <c r="E11" s="46"/>
      <c r="F11" s="46"/>
      <c r="G11" s="46">
        <f t="shared" si="0"/>
        <v>0</v>
      </c>
      <c r="H11" s="46">
        <f t="shared" si="1"/>
        <v>0</v>
      </c>
      <c r="I11" s="46"/>
      <c r="J11" s="132" t="e">
        <f>F11/I11</f>
        <v>#DIV/0!</v>
      </c>
    </row>
    <row r="12" spans="1:10" x14ac:dyDescent="0.2">
      <c r="A12" s="57">
        <v>2024</v>
      </c>
      <c r="B12" s="61"/>
      <c r="C12" s="61"/>
      <c r="D12" s="61"/>
      <c r="E12" s="46"/>
      <c r="F12" s="46"/>
      <c r="G12" s="46">
        <f t="shared" si="0"/>
        <v>0</v>
      </c>
      <c r="H12" s="61"/>
      <c r="I12" s="46">
        <f>'4 Income Statement'!G9</f>
        <v>0</v>
      </c>
      <c r="J12" s="132" t="e">
        <f>F12/I12</f>
        <v>#DIV/0!</v>
      </c>
    </row>
    <row r="13" spans="1:10" x14ac:dyDescent="0.2">
      <c r="A13" s="57">
        <v>2025</v>
      </c>
      <c r="B13" s="61"/>
      <c r="C13" s="61"/>
      <c r="D13" s="61"/>
      <c r="E13" s="61"/>
      <c r="F13" s="46"/>
      <c r="G13" s="61"/>
      <c r="H13" s="61"/>
      <c r="I13" s="46">
        <f>'7 Premium Schedule'!M32</f>
        <v>0</v>
      </c>
      <c r="J13" s="132" t="e">
        <f>F13/I13</f>
        <v>#DIV/0!</v>
      </c>
    </row>
    <row r="14" spans="1:10" x14ac:dyDescent="0.2">
      <c r="F14" s="63" t="s">
        <v>348</v>
      </c>
      <c r="G14" s="46">
        <f>SUM(G9:G13)</f>
        <v>0</v>
      </c>
      <c r="H14" s="46">
        <f>SUM(H9:H13)</f>
        <v>0</v>
      </c>
    </row>
    <row r="16" spans="1:10" x14ac:dyDescent="0.2">
      <c r="A16" s="13" t="s">
        <v>345</v>
      </c>
    </row>
  </sheetData>
  <mergeCells count="6">
    <mergeCell ref="A7:A8"/>
    <mergeCell ref="B7:F7"/>
    <mergeCell ref="A1:I1"/>
    <mergeCell ref="A2:I2"/>
    <mergeCell ref="A3:I3"/>
    <mergeCell ref="A5:J6"/>
  </mergeCells>
  <pageMargins left="0.75" right="0.45" top="0.5" bottom="0.5" header="0.3" footer="0.3"/>
  <pageSetup orientation="landscape" r:id="rId1"/>
  <headerFooter>
    <oddFooter>&amp;C&amp;"Tahoma,Regular"&amp;10&amp;A</oddFooter>
  </headerFooter>
  <ignoredErrors>
    <ignoredError sqref="G7:J7"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16"/>
  <sheetViews>
    <sheetView workbookViewId="0">
      <selection activeCell="B8" sqref="B8:F8"/>
    </sheetView>
  </sheetViews>
  <sheetFormatPr defaultColWidth="8.88671875" defaultRowHeight="15" x14ac:dyDescent="0.2"/>
  <cols>
    <col min="1" max="1" width="9.88671875" style="17" customWidth="1"/>
    <col min="2" max="6" width="11.109375" style="17" customWidth="1"/>
    <col min="7" max="8" width="9.6640625" style="17" customWidth="1"/>
    <col min="9" max="9" width="10.21875" style="17" customWidth="1"/>
    <col min="10" max="16384" width="8.88671875" style="17"/>
  </cols>
  <sheetData>
    <row r="1" spans="1:10" x14ac:dyDescent="0.2">
      <c r="A1" s="207" t="str">
        <f>'Cover Page'!A1:E1</f>
        <v>MONTANA CAPTIVE INSURANCE COMPANY ANNUAL REPORT</v>
      </c>
      <c r="B1" s="207"/>
      <c r="C1" s="207"/>
      <c r="D1" s="207"/>
      <c r="E1" s="207"/>
      <c r="F1" s="207"/>
      <c r="G1" s="207"/>
      <c r="H1" s="207"/>
      <c r="I1" s="207"/>
    </row>
    <row r="2" spans="1:10" x14ac:dyDescent="0.2">
      <c r="A2" s="207" t="str">
        <f>'Cover Page'!A2:E2</f>
        <v>FOR THE YEAR ENDING DECEMBER 31, 2025</v>
      </c>
      <c r="B2" s="207"/>
      <c r="C2" s="207"/>
      <c r="D2" s="207"/>
      <c r="E2" s="207"/>
      <c r="F2" s="207"/>
      <c r="G2" s="207"/>
      <c r="H2" s="207"/>
      <c r="I2" s="207"/>
    </row>
    <row r="3" spans="1:10" x14ac:dyDescent="0.2">
      <c r="A3" s="207" t="str">
        <f>'Cover Page'!A3:E3</f>
        <v>INSERT COMPANY NAME</v>
      </c>
      <c r="B3" s="207"/>
      <c r="C3" s="207"/>
      <c r="D3" s="207"/>
      <c r="E3" s="207"/>
      <c r="F3" s="207"/>
      <c r="G3" s="207"/>
      <c r="H3" s="207"/>
      <c r="I3" s="207"/>
    </row>
    <row r="5" spans="1:10" x14ac:dyDescent="0.2">
      <c r="A5" s="269" t="s">
        <v>286</v>
      </c>
      <c r="B5" s="270"/>
      <c r="C5" s="270"/>
      <c r="D5" s="270"/>
      <c r="E5" s="270"/>
      <c r="F5" s="270"/>
      <c r="G5" s="270"/>
      <c r="H5" s="270"/>
      <c r="I5" s="270"/>
      <c r="J5" s="270"/>
    </row>
    <row r="6" spans="1:10" x14ac:dyDescent="0.2">
      <c r="A6" s="271"/>
      <c r="B6" s="272"/>
      <c r="C6" s="272"/>
      <c r="D6" s="272"/>
      <c r="E6" s="272"/>
      <c r="F6" s="272"/>
      <c r="G6" s="272"/>
      <c r="H6" s="272"/>
      <c r="I6" s="272"/>
      <c r="J6" s="272"/>
    </row>
    <row r="7" spans="1:10" ht="15.75" customHeight="1" x14ac:dyDescent="0.2">
      <c r="A7" s="265" t="s">
        <v>406</v>
      </c>
      <c r="B7" s="268" t="s">
        <v>344</v>
      </c>
      <c r="C7" s="268"/>
      <c r="D7" s="268"/>
      <c r="E7" s="268"/>
      <c r="F7" s="268"/>
      <c r="G7" s="58" t="s">
        <v>310</v>
      </c>
      <c r="H7" s="58" t="s">
        <v>311</v>
      </c>
      <c r="I7" s="58" t="s">
        <v>312</v>
      </c>
      <c r="J7" s="58" t="s">
        <v>313</v>
      </c>
    </row>
    <row r="8" spans="1:10" ht="64.5" customHeight="1" x14ac:dyDescent="0.2">
      <c r="A8" s="265"/>
      <c r="B8" s="59" t="s">
        <v>439</v>
      </c>
      <c r="C8" s="59" t="s">
        <v>438</v>
      </c>
      <c r="D8" s="59" t="s">
        <v>433</v>
      </c>
      <c r="E8" s="59" t="s">
        <v>434</v>
      </c>
      <c r="F8" s="59" t="s">
        <v>435</v>
      </c>
      <c r="G8" s="19" t="s">
        <v>346</v>
      </c>
      <c r="H8" s="19" t="s">
        <v>347</v>
      </c>
      <c r="I8" s="19" t="s">
        <v>281</v>
      </c>
      <c r="J8" s="60" t="s">
        <v>282</v>
      </c>
    </row>
    <row r="9" spans="1:10" x14ac:dyDescent="0.2">
      <c r="A9" s="57" t="s">
        <v>439</v>
      </c>
      <c r="B9" s="46"/>
      <c r="C9" s="46"/>
      <c r="D9" s="46"/>
      <c r="E9" s="46"/>
      <c r="F9" s="46"/>
      <c r="G9" s="46">
        <f>F9-E9</f>
        <v>0</v>
      </c>
      <c r="H9" s="46">
        <f>F9-D9</f>
        <v>0</v>
      </c>
      <c r="I9" s="46"/>
      <c r="J9" s="132" t="e">
        <f>F9/I9</f>
        <v>#DIV/0!</v>
      </c>
    </row>
    <row r="10" spans="1:10" x14ac:dyDescent="0.2">
      <c r="A10" s="57">
        <v>2022</v>
      </c>
      <c r="B10" s="61"/>
      <c r="C10" s="46"/>
      <c r="D10" s="46"/>
      <c r="E10" s="46"/>
      <c r="F10" s="46"/>
      <c r="G10" s="46">
        <f t="shared" ref="G10:G12" si="0">F10-E10</f>
        <v>0</v>
      </c>
      <c r="H10" s="46">
        <f t="shared" ref="H10:H11" si="1">F10-D10</f>
        <v>0</v>
      </c>
      <c r="I10" s="46"/>
      <c r="J10" s="132" t="e">
        <f>F10/I10</f>
        <v>#DIV/0!</v>
      </c>
    </row>
    <row r="11" spans="1:10" x14ac:dyDescent="0.2">
      <c r="A11" s="57">
        <v>2023</v>
      </c>
      <c r="B11" s="61"/>
      <c r="C11" s="61"/>
      <c r="D11" s="46"/>
      <c r="E11" s="46"/>
      <c r="F11" s="46"/>
      <c r="G11" s="46">
        <f t="shared" si="0"/>
        <v>0</v>
      </c>
      <c r="H11" s="46">
        <f t="shared" si="1"/>
        <v>0</v>
      </c>
      <c r="I11" s="46"/>
      <c r="J11" s="132" t="e">
        <f>F11/I11</f>
        <v>#DIV/0!</v>
      </c>
    </row>
    <row r="12" spans="1:10" x14ac:dyDescent="0.2">
      <c r="A12" s="57">
        <v>2024</v>
      </c>
      <c r="B12" s="61"/>
      <c r="C12" s="61"/>
      <c r="D12" s="61"/>
      <c r="E12" s="46"/>
      <c r="F12" s="46"/>
      <c r="G12" s="46">
        <f t="shared" si="0"/>
        <v>0</v>
      </c>
      <c r="H12" s="61"/>
      <c r="I12" s="46">
        <f>'4 Income Statement'!G9</f>
        <v>0</v>
      </c>
      <c r="J12" s="132" t="e">
        <f>F12/I12</f>
        <v>#DIV/0!</v>
      </c>
    </row>
    <row r="13" spans="1:10" x14ac:dyDescent="0.2">
      <c r="A13" s="57">
        <v>2025</v>
      </c>
      <c r="B13" s="61"/>
      <c r="C13" s="61"/>
      <c r="D13" s="61"/>
      <c r="E13" s="61"/>
      <c r="F13" s="46"/>
      <c r="G13" s="61"/>
      <c r="H13" s="61"/>
      <c r="I13" s="46">
        <f>'7 Premium Schedule'!M32</f>
        <v>0</v>
      </c>
      <c r="J13" s="132" t="e">
        <f>F13/I13</f>
        <v>#DIV/0!</v>
      </c>
    </row>
    <row r="14" spans="1:10" x14ac:dyDescent="0.2">
      <c r="F14" s="63" t="s">
        <v>348</v>
      </c>
      <c r="G14" s="46">
        <f>SUM(G9:G13)</f>
        <v>0</v>
      </c>
      <c r="H14" s="46">
        <f>SUM(H9:H13)</f>
        <v>0</v>
      </c>
    </row>
    <row r="16" spans="1:10" x14ac:dyDescent="0.2">
      <c r="A16" s="13" t="s">
        <v>345</v>
      </c>
    </row>
  </sheetData>
  <mergeCells count="6">
    <mergeCell ref="A7:A8"/>
    <mergeCell ref="B7:F7"/>
    <mergeCell ref="A1:I1"/>
    <mergeCell ref="A2:I2"/>
    <mergeCell ref="A3:I3"/>
    <mergeCell ref="A5:J6"/>
  </mergeCells>
  <pageMargins left="0.75" right="0.45" top="0.5" bottom="0.5" header="0.3" footer="0.3"/>
  <pageSetup orientation="landscape" r:id="rId1"/>
  <headerFooter>
    <oddFooter>&amp;C&amp;"Tahoma,Regular"&amp;10&amp;A</oddFooter>
  </headerFooter>
  <ignoredErrors>
    <ignoredError sqref="G7:J7"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34"/>
  <sheetViews>
    <sheetView workbookViewId="0">
      <selection activeCell="A2" sqref="A2:G2"/>
    </sheetView>
  </sheetViews>
  <sheetFormatPr defaultColWidth="8.88671875" defaultRowHeight="15" x14ac:dyDescent="0.2"/>
  <cols>
    <col min="1" max="7" width="13.44140625" style="17" customWidth="1"/>
    <col min="8" max="8" width="8.88671875" style="17"/>
    <col min="9" max="9" width="10.21875" style="17" customWidth="1"/>
    <col min="10" max="16384" width="8.88671875" style="17"/>
  </cols>
  <sheetData>
    <row r="1" spans="1:7" ht="15.75" x14ac:dyDescent="0.25">
      <c r="A1" s="151" t="str">
        <f>'Cover Page'!A1:E1</f>
        <v>MONTANA CAPTIVE INSURANCE COMPANY ANNUAL REPORT</v>
      </c>
      <c r="B1" s="152"/>
      <c r="C1" s="152"/>
      <c r="D1" s="152"/>
      <c r="E1" s="152"/>
      <c r="F1" s="152"/>
      <c r="G1" s="152"/>
    </row>
    <row r="2" spans="1:7" ht="15.75" x14ac:dyDescent="0.25">
      <c r="A2" s="151" t="str">
        <f>'Cover Page'!A2:E2</f>
        <v>FOR THE YEAR ENDING DECEMBER 31, 2025</v>
      </c>
      <c r="B2" s="152"/>
      <c r="C2" s="152"/>
      <c r="D2" s="152"/>
      <c r="E2" s="152"/>
      <c r="F2" s="152"/>
      <c r="G2" s="152"/>
    </row>
    <row r="3" spans="1:7" ht="15.75" x14ac:dyDescent="0.25">
      <c r="A3" s="151" t="str">
        <f>'Cover Page'!A3:E3</f>
        <v>INSERT COMPANY NAME</v>
      </c>
      <c r="B3" s="152"/>
      <c r="C3" s="152"/>
      <c r="D3" s="152"/>
      <c r="E3" s="152"/>
      <c r="F3" s="152"/>
      <c r="G3" s="152"/>
    </row>
    <row r="4" spans="1:7" s="14" customFormat="1" x14ac:dyDescent="0.2">
      <c r="A4" s="273" t="s">
        <v>293</v>
      </c>
      <c r="B4" s="273"/>
      <c r="C4" s="273"/>
      <c r="D4" s="273"/>
      <c r="E4" s="273"/>
      <c r="F4" s="273"/>
      <c r="G4" s="273"/>
    </row>
    <row r="5" spans="1:7" s="14" customFormat="1" ht="15" customHeight="1" x14ac:dyDescent="0.2">
      <c r="A5" s="273"/>
      <c r="B5" s="273"/>
      <c r="C5" s="273"/>
      <c r="D5" s="273"/>
      <c r="E5" s="273"/>
      <c r="F5" s="273"/>
      <c r="G5" s="273"/>
    </row>
    <row r="6" spans="1:7" s="14" customFormat="1" ht="27.75" customHeight="1" x14ac:dyDescent="0.2">
      <c r="A6" s="42" t="s">
        <v>294</v>
      </c>
      <c r="B6" s="43" t="s">
        <v>295</v>
      </c>
      <c r="C6" s="42" t="s">
        <v>296</v>
      </c>
      <c r="D6" s="42" t="s">
        <v>297</v>
      </c>
      <c r="E6" s="42" t="s">
        <v>298</v>
      </c>
      <c r="F6" s="42" t="s">
        <v>299</v>
      </c>
      <c r="G6" s="42" t="s">
        <v>300</v>
      </c>
    </row>
    <row r="7" spans="1:7" s="14" customFormat="1" x14ac:dyDescent="0.2">
      <c r="A7" s="38"/>
      <c r="B7" s="38"/>
      <c r="C7" s="38"/>
      <c r="D7" s="38"/>
      <c r="E7" s="83"/>
      <c r="F7" s="83"/>
      <c r="G7" s="38"/>
    </row>
    <row r="8" spans="1:7" s="14" customFormat="1" x14ac:dyDescent="0.2">
      <c r="A8" s="38"/>
      <c r="B8" s="38"/>
      <c r="C8" s="38"/>
      <c r="D8" s="38"/>
      <c r="E8" s="83"/>
      <c r="F8" s="83"/>
      <c r="G8" s="38"/>
    </row>
    <row r="9" spans="1:7" s="14" customFormat="1" x14ac:dyDescent="0.2">
      <c r="A9" s="38"/>
      <c r="B9" s="38"/>
      <c r="C9" s="38"/>
      <c r="D9" s="38"/>
      <c r="E9" s="83"/>
      <c r="F9" s="83"/>
      <c r="G9" s="38"/>
    </row>
    <row r="10" spans="1:7" s="14" customFormat="1" x14ac:dyDescent="0.2">
      <c r="A10" s="38"/>
      <c r="B10" s="38"/>
      <c r="C10" s="38"/>
      <c r="D10" s="38"/>
      <c r="E10" s="83"/>
      <c r="F10" s="83"/>
      <c r="G10" s="38"/>
    </row>
    <row r="11" spans="1:7" s="14" customFormat="1" x14ac:dyDescent="0.2">
      <c r="A11" s="38"/>
      <c r="B11" s="38"/>
      <c r="C11" s="38"/>
      <c r="D11" s="38"/>
      <c r="E11" s="83"/>
      <c r="F11" s="83"/>
      <c r="G11" s="38"/>
    </row>
    <row r="12" spans="1:7" s="14" customFormat="1" x14ac:dyDescent="0.2">
      <c r="A12" s="38"/>
      <c r="B12" s="38"/>
      <c r="C12" s="38"/>
      <c r="D12" s="38"/>
      <c r="E12" s="83"/>
      <c r="F12" s="83"/>
      <c r="G12" s="38"/>
    </row>
    <row r="13" spans="1:7" s="14" customFormat="1" x14ac:dyDescent="0.2">
      <c r="A13" s="38"/>
      <c r="B13" s="38"/>
      <c r="C13" s="38"/>
      <c r="D13" s="38"/>
      <c r="E13" s="83"/>
      <c r="F13" s="83"/>
      <c r="G13" s="38"/>
    </row>
    <row r="14" spans="1:7" s="14" customFormat="1" x14ac:dyDescent="0.2">
      <c r="A14" s="38"/>
      <c r="B14" s="38"/>
      <c r="C14" s="38"/>
      <c r="D14" s="38"/>
      <c r="E14" s="83"/>
      <c r="F14" s="83"/>
      <c r="G14" s="38"/>
    </row>
    <row r="15" spans="1:7" s="14" customFormat="1" x14ac:dyDescent="0.2">
      <c r="A15" s="38"/>
      <c r="B15" s="38"/>
      <c r="C15" s="38"/>
      <c r="D15" s="38"/>
      <c r="E15" s="83"/>
      <c r="F15" s="83"/>
      <c r="G15" s="38"/>
    </row>
    <row r="16" spans="1:7" s="14" customFormat="1" x14ac:dyDescent="0.2">
      <c r="A16" s="38"/>
      <c r="B16" s="38"/>
      <c r="C16" s="38"/>
      <c r="D16" s="38"/>
      <c r="E16" s="83"/>
      <c r="F16" s="83"/>
      <c r="G16" s="38"/>
    </row>
    <row r="17" spans="1:7" s="14" customFormat="1" x14ac:dyDescent="0.2">
      <c r="A17" s="38"/>
      <c r="B17" s="38"/>
      <c r="C17" s="38"/>
      <c r="D17" s="38"/>
      <c r="E17" s="83"/>
      <c r="F17" s="83"/>
      <c r="G17" s="38"/>
    </row>
    <row r="18" spans="1:7" s="14" customFormat="1" x14ac:dyDescent="0.2">
      <c r="A18" s="38"/>
      <c r="B18" s="38"/>
      <c r="C18" s="38"/>
      <c r="D18" s="38"/>
      <c r="E18" s="83"/>
      <c r="F18" s="83"/>
      <c r="G18" s="38"/>
    </row>
    <row r="19" spans="1:7" s="14" customFormat="1" x14ac:dyDescent="0.2">
      <c r="A19" s="38"/>
      <c r="B19" s="38"/>
      <c r="C19" s="38"/>
      <c r="D19" s="38"/>
      <c r="E19" s="83"/>
      <c r="F19" s="83"/>
      <c r="G19" s="38"/>
    </row>
    <row r="20" spans="1:7" s="14" customFormat="1" x14ac:dyDescent="0.2">
      <c r="A20" s="38"/>
      <c r="B20" s="38"/>
      <c r="C20" s="38"/>
      <c r="D20" s="38"/>
      <c r="E20" s="83"/>
      <c r="F20" s="83"/>
      <c r="G20" s="38"/>
    </row>
    <row r="21" spans="1:7" s="14" customFormat="1" x14ac:dyDescent="0.2">
      <c r="A21" s="38"/>
      <c r="B21" s="38"/>
      <c r="C21" s="38"/>
      <c r="D21" s="38"/>
      <c r="E21" s="83"/>
      <c r="F21" s="83"/>
      <c r="G21" s="38"/>
    </row>
    <row r="22" spans="1:7" s="14" customFormat="1" x14ac:dyDescent="0.2">
      <c r="A22" s="38"/>
      <c r="B22" s="38"/>
      <c r="C22" s="38"/>
      <c r="D22" s="38"/>
      <c r="E22" s="83"/>
      <c r="F22" s="83"/>
      <c r="G22" s="38"/>
    </row>
    <row r="23" spans="1:7" s="14" customFormat="1" x14ac:dyDescent="0.2">
      <c r="A23" s="38"/>
      <c r="B23" s="38"/>
      <c r="C23" s="38"/>
      <c r="D23" s="38"/>
      <c r="E23" s="83"/>
      <c r="F23" s="83"/>
      <c r="G23" s="38"/>
    </row>
    <row r="24" spans="1:7" s="14" customFormat="1" x14ac:dyDescent="0.2">
      <c r="A24" s="38"/>
      <c r="B24" s="38"/>
      <c r="C24" s="38"/>
      <c r="D24" s="38"/>
      <c r="E24" s="83"/>
      <c r="F24" s="83"/>
      <c r="G24" s="38"/>
    </row>
    <row r="25" spans="1:7" s="14" customFormat="1" x14ac:dyDescent="0.2">
      <c r="A25" s="38"/>
      <c r="B25" s="38"/>
      <c r="C25" s="38"/>
      <c r="D25" s="38"/>
      <c r="E25" s="83"/>
      <c r="F25" s="83"/>
      <c r="G25" s="38"/>
    </row>
    <row r="26" spans="1:7" s="14" customFormat="1" x14ac:dyDescent="0.2">
      <c r="A26" s="38"/>
      <c r="B26" s="38"/>
      <c r="C26" s="38"/>
      <c r="D26" s="38"/>
      <c r="E26" s="83"/>
      <c r="F26" s="83"/>
      <c r="G26" s="38"/>
    </row>
    <row r="27" spans="1:7" s="14" customFormat="1" x14ac:dyDescent="0.2">
      <c r="A27" s="38"/>
      <c r="B27" s="38"/>
      <c r="C27" s="38"/>
      <c r="D27" s="38"/>
      <c r="E27" s="83"/>
      <c r="F27" s="83"/>
      <c r="G27" s="38"/>
    </row>
    <row r="28" spans="1:7" s="14" customFormat="1" x14ac:dyDescent="0.2">
      <c r="A28" s="38"/>
      <c r="B28" s="38"/>
      <c r="C28" s="38"/>
      <c r="D28" s="38"/>
      <c r="E28" s="83"/>
      <c r="F28" s="83"/>
      <c r="G28" s="38"/>
    </row>
    <row r="29" spans="1:7" s="14" customFormat="1" x14ac:dyDescent="0.2">
      <c r="A29" s="38"/>
      <c r="B29" s="38"/>
      <c r="C29" s="38"/>
      <c r="D29" s="38"/>
      <c r="E29" s="83"/>
      <c r="F29" s="83"/>
      <c r="G29" s="38"/>
    </row>
    <row r="30" spans="1:7" s="14" customFormat="1" x14ac:dyDescent="0.2">
      <c r="A30" s="38"/>
      <c r="B30" s="38"/>
      <c r="C30" s="38"/>
      <c r="D30" s="38"/>
      <c r="E30" s="83"/>
      <c r="F30" s="83"/>
      <c r="G30" s="38"/>
    </row>
    <row r="32" spans="1:7" s="13" customFormat="1" ht="12.75" x14ac:dyDescent="0.2">
      <c r="A32" s="13" t="s">
        <v>301</v>
      </c>
    </row>
    <row r="34" spans="1:1" x14ac:dyDescent="0.2">
      <c r="A34" s="13" t="s">
        <v>302</v>
      </c>
    </row>
  </sheetData>
  <mergeCells count="4">
    <mergeCell ref="A1:G1"/>
    <mergeCell ref="A2:G2"/>
    <mergeCell ref="A3:G3"/>
    <mergeCell ref="A4:G5"/>
  </mergeCells>
  <pageMargins left="0.7" right="0.7" top="0.5" bottom="0.5" header="0.3" footer="0.3"/>
  <pageSetup orientation="landscape" r:id="rId1"/>
  <headerFooter>
    <oddFooter>&amp;C&amp;"Tahoma,Regular"&amp;10&amp;A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1"/>
  <sheetViews>
    <sheetView showGridLines="0" workbookViewId="0">
      <selection activeCell="J26" sqref="J26"/>
    </sheetView>
  </sheetViews>
  <sheetFormatPr defaultRowHeight="15" x14ac:dyDescent="0.2"/>
  <cols>
    <col min="1" max="1" width="6.5546875" customWidth="1"/>
    <col min="2" max="2" width="28.21875" customWidth="1"/>
    <col min="3" max="3" width="2.5546875" customWidth="1"/>
    <col min="4" max="4" width="7.33203125" customWidth="1"/>
    <col min="5" max="5" width="30.88671875" customWidth="1"/>
    <col min="6" max="6" width="3.6640625" customWidth="1"/>
  </cols>
  <sheetData>
    <row r="1" spans="1:5" s="12" customFormat="1" ht="14.25" x14ac:dyDescent="0.2">
      <c r="A1" s="141" t="s">
        <v>29</v>
      </c>
      <c r="B1" s="142"/>
      <c r="C1" s="142"/>
      <c r="D1" s="142"/>
      <c r="E1" s="142"/>
    </row>
    <row r="2" spans="1:5" s="12" customFormat="1" x14ac:dyDescent="0.2">
      <c r="A2" s="141" t="s">
        <v>437</v>
      </c>
      <c r="B2" s="148"/>
      <c r="C2" s="148"/>
      <c r="D2" s="148"/>
      <c r="E2" s="148"/>
    </row>
    <row r="3" spans="1:5" s="12" customFormat="1" ht="14.25" x14ac:dyDescent="0.2">
      <c r="A3" s="143" t="s">
        <v>41</v>
      </c>
      <c r="B3" s="142"/>
      <c r="C3" s="142"/>
      <c r="D3" s="142"/>
      <c r="E3" s="142"/>
    </row>
    <row r="4" spans="1:5" x14ac:dyDescent="0.2">
      <c r="A4" s="7"/>
      <c r="C4" s="7"/>
      <c r="D4" s="7"/>
    </row>
    <row r="5" spans="1:5" x14ac:dyDescent="0.2">
      <c r="A5" s="8" t="s">
        <v>30</v>
      </c>
      <c r="C5" s="44"/>
      <c r="D5" s="44"/>
      <c r="E5" s="95"/>
    </row>
    <row r="6" spans="1:5" x14ac:dyDescent="0.2">
      <c r="A6" s="8" t="s">
        <v>427</v>
      </c>
      <c r="C6" s="44"/>
      <c r="D6" s="44"/>
      <c r="E6" s="96"/>
    </row>
    <row r="7" spans="1:5" x14ac:dyDescent="0.2">
      <c r="A7" s="8" t="s">
        <v>31</v>
      </c>
      <c r="C7" s="44"/>
      <c r="D7" s="44"/>
      <c r="E7" s="96"/>
    </row>
    <row r="8" spans="1:5" x14ac:dyDescent="0.2">
      <c r="A8" s="8" t="s">
        <v>32</v>
      </c>
      <c r="C8" s="44"/>
      <c r="D8" s="44"/>
      <c r="E8" s="96"/>
    </row>
    <row r="9" spans="1:5" x14ac:dyDescent="0.2">
      <c r="A9" s="8" t="s">
        <v>33</v>
      </c>
      <c r="C9" s="44"/>
      <c r="D9" s="44"/>
      <c r="E9" s="96"/>
    </row>
    <row r="10" spans="1:5" x14ac:dyDescent="0.2">
      <c r="A10" s="8" t="s">
        <v>34</v>
      </c>
      <c r="C10" s="44"/>
      <c r="D10" s="44"/>
      <c r="E10" s="96"/>
    </row>
    <row r="11" spans="1:5" x14ac:dyDescent="0.2">
      <c r="A11" s="8" t="s">
        <v>35</v>
      </c>
      <c r="C11" s="44"/>
      <c r="D11" s="44"/>
      <c r="E11" s="96"/>
    </row>
    <row r="12" spans="1:5" x14ac:dyDescent="0.2">
      <c r="A12" s="8" t="s">
        <v>36</v>
      </c>
      <c r="C12" s="44"/>
      <c r="D12" s="44"/>
      <c r="E12" s="95"/>
    </row>
    <row r="13" spans="1:5" x14ac:dyDescent="0.2">
      <c r="B13" s="8"/>
    </row>
    <row r="14" spans="1:5" x14ac:dyDescent="0.2">
      <c r="A14" s="140" t="s">
        <v>37</v>
      </c>
      <c r="B14" s="135"/>
      <c r="C14" s="135"/>
      <c r="D14" s="135"/>
      <c r="E14" s="135"/>
    </row>
    <row r="15" spans="1:5" x14ac:dyDescent="0.2">
      <c r="A15" s="85"/>
      <c r="B15" s="8"/>
      <c r="C15" s="85"/>
      <c r="D15" s="85"/>
      <c r="E15" s="85"/>
    </row>
    <row r="16" spans="1:5" x14ac:dyDescent="0.2">
      <c r="A16" s="8" t="s">
        <v>42</v>
      </c>
      <c r="B16" s="98"/>
      <c r="C16" s="9" t="s">
        <v>45</v>
      </c>
      <c r="D16" s="9"/>
      <c r="E16" s="98"/>
    </row>
    <row r="17" spans="1:5" x14ac:dyDescent="0.2">
      <c r="A17" s="8" t="s">
        <v>43</v>
      </c>
      <c r="B17" s="98"/>
      <c r="C17" s="9" t="s">
        <v>45</v>
      </c>
      <c r="D17" s="9"/>
      <c r="E17" s="98"/>
    </row>
    <row r="18" spans="1:5" x14ac:dyDescent="0.2">
      <c r="A18" s="8" t="s">
        <v>44</v>
      </c>
      <c r="B18" s="98"/>
      <c r="C18" s="9" t="s">
        <v>45</v>
      </c>
      <c r="D18" s="9"/>
      <c r="E18" s="98"/>
    </row>
    <row r="19" spans="1:5" x14ac:dyDescent="0.2">
      <c r="A19" s="85"/>
      <c r="B19" s="8"/>
      <c r="C19" s="85"/>
      <c r="D19" s="85"/>
      <c r="E19" s="85"/>
    </row>
    <row r="20" spans="1:5" x14ac:dyDescent="0.2">
      <c r="A20" s="140" t="s">
        <v>38</v>
      </c>
      <c r="B20" s="145"/>
      <c r="C20" s="145"/>
      <c r="D20" s="145"/>
      <c r="E20" s="145"/>
    </row>
    <row r="21" spans="1:5" x14ac:dyDescent="0.2">
      <c r="A21" s="8"/>
      <c r="B21" s="97"/>
      <c r="C21" s="85"/>
      <c r="D21" s="85"/>
      <c r="E21" s="97"/>
    </row>
    <row r="22" spans="1:5" x14ac:dyDescent="0.2">
      <c r="A22" s="8"/>
      <c r="B22" s="97"/>
      <c r="C22" s="85"/>
      <c r="D22" s="85"/>
      <c r="E22" s="97"/>
    </row>
    <row r="23" spans="1:5" x14ac:dyDescent="0.2">
      <c r="A23" s="8"/>
      <c r="B23" s="97"/>
      <c r="C23" s="85"/>
      <c r="D23" s="85"/>
      <c r="E23" s="97"/>
    </row>
    <row r="24" spans="1:5" x14ac:dyDescent="0.2">
      <c r="A24" s="8"/>
      <c r="B24" s="97"/>
      <c r="C24" s="85"/>
      <c r="D24" s="85"/>
      <c r="E24" s="97"/>
    </row>
    <row r="25" spans="1:5" x14ac:dyDescent="0.2">
      <c r="A25" s="85"/>
      <c r="B25" s="97"/>
      <c r="C25" s="85"/>
      <c r="D25" s="85"/>
      <c r="E25" s="97"/>
    </row>
    <row r="26" spans="1:5" ht="111" customHeight="1" x14ac:dyDescent="0.2">
      <c r="A26" s="144" t="s">
        <v>431</v>
      </c>
      <c r="B26" s="139"/>
      <c r="C26" s="139"/>
      <c r="D26" s="139"/>
      <c r="E26" s="139"/>
    </row>
    <row r="27" spans="1:5" ht="21" customHeight="1" x14ac:dyDescent="0.2">
      <c r="A27" s="8"/>
      <c r="B27" s="8"/>
    </row>
    <row r="28" spans="1:5" x14ac:dyDescent="0.2">
      <c r="A28" s="8" t="s">
        <v>432</v>
      </c>
      <c r="B28" s="8"/>
      <c r="D28" s="8" t="s">
        <v>432</v>
      </c>
    </row>
    <row r="29" spans="1:5" x14ac:dyDescent="0.2">
      <c r="A29" s="8"/>
      <c r="B29" s="8"/>
    </row>
    <row r="30" spans="1:5" x14ac:dyDescent="0.2">
      <c r="A30" s="8"/>
      <c r="B30" s="146" t="s">
        <v>408</v>
      </c>
      <c r="C30" s="147"/>
      <c r="D30" s="147"/>
      <c r="E30" s="147"/>
    </row>
    <row r="32" spans="1:5" x14ac:dyDescent="0.2">
      <c r="A32" s="8"/>
      <c r="B32" s="8"/>
    </row>
    <row r="33" spans="1:5" x14ac:dyDescent="0.2">
      <c r="C33" s="8" t="s">
        <v>46</v>
      </c>
      <c r="D33" s="8"/>
    </row>
    <row r="34" spans="1:5" x14ac:dyDescent="0.2">
      <c r="C34" s="8" t="s">
        <v>47</v>
      </c>
      <c r="D34" s="8"/>
    </row>
    <row r="35" spans="1:5" x14ac:dyDescent="0.2">
      <c r="C35" s="8" t="s">
        <v>48</v>
      </c>
      <c r="D35" s="8"/>
    </row>
    <row r="36" spans="1:5" x14ac:dyDescent="0.2">
      <c r="C36" s="8" t="s">
        <v>49</v>
      </c>
      <c r="D36" s="8"/>
    </row>
    <row r="37" spans="1:5" x14ac:dyDescent="0.2">
      <c r="A37" s="8"/>
      <c r="B37" s="8"/>
    </row>
    <row r="38" spans="1:5" x14ac:dyDescent="0.2">
      <c r="A38" s="8"/>
      <c r="B38" s="8"/>
    </row>
    <row r="39" spans="1:5" x14ac:dyDescent="0.2">
      <c r="A39" s="5" t="s">
        <v>39</v>
      </c>
      <c r="B39" s="10"/>
    </row>
    <row r="40" spans="1:5" ht="25.5" customHeight="1" x14ac:dyDescent="0.2">
      <c r="A40" s="138" t="s">
        <v>40</v>
      </c>
      <c r="B40" s="139"/>
      <c r="C40" s="139"/>
      <c r="D40" s="139"/>
      <c r="E40" s="139"/>
    </row>
    <row r="41" spans="1:5" x14ac:dyDescent="0.2">
      <c r="A41" s="11"/>
      <c r="B41" s="11"/>
    </row>
  </sheetData>
  <mergeCells count="8">
    <mergeCell ref="A40:E40"/>
    <mergeCell ref="A14:E14"/>
    <mergeCell ref="A1:E1"/>
    <mergeCell ref="A3:E3"/>
    <mergeCell ref="A26:E26"/>
    <mergeCell ref="A20:E20"/>
    <mergeCell ref="B30:E30"/>
    <mergeCell ref="A2:E2"/>
  </mergeCells>
  <pageMargins left="0.7" right="0.6" top="0.75" bottom="0.5" header="0" footer="0"/>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38"/>
  <sheetViews>
    <sheetView topLeftCell="A10" workbookViewId="0">
      <selection activeCell="B11" sqref="B11"/>
    </sheetView>
  </sheetViews>
  <sheetFormatPr defaultColWidth="8.88671875" defaultRowHeight="12.75" x14ac:dyDescent="0.2"/>
  <cols>
    <col min="1" max="1" width="2.33203125" style="110" customWidth="1"/>
    <col min="2" max="2" width="53.21875" style="110" customWidth="1"/>
    <col min="3" max="3" width="11.6640625" style="110" customWidth="1"/>
    <col min="4" max="4" width="3.109375" style="110" customWidth="1"/>
    <col min="5" max="16384" width="8.88671875" style="110"/>
  </cols>
  <sheetData>
    <row r="1" spans="1:5" ht="15" x14ac:dyDescent="0.2">
      <c r="A1" s="274" t="s">
        <v>364</v>
      </c>
      <c r="B1" s="274"/>
      <c r="C1" s="274"/>
      <c r="D1" s="109"/>
      <c r="E1" s="109"/>
    </row>
    <row r="2" spans="1:5" x14ac:dyDescent="0.2">
      <c r="A2" s="110" t="s">
        <v>365</v>
      </c>
      <c r="C2" s="115" t="s">
        <v>366</v>
      </c>
    </row>
    <row r="4" spans="1:5" ht="17.25" customHeight="1" x14ac:dyDescent="0.2">
      <c r="A4" s="116">
        <v>1</v>
      </c>
      <c r="B4" s="125" t="s">
        <v>367</v>
      </c>
      <c r="C4" s="119">
        <f>'2 BS-Assets'!F34-'3 BS-L,C,S'!F36</f>
        <v>0</v>
      </c>
    </row>
    <row r="5" spans="1:5" ht="17.25" customHeight="1" x14ac:dyDescent="0.2">
      <c r="A5" s="116">
        <v>2</v>
      </c>
      <c r="B5" s="125" t="s">
        <v>371</v>
      </c>
      <c r="C5" s="120">
        <f>'3 BS-L,C,S'!F11-SUM('9 Unpaid Losses &amp; LAE'!B21,'9 Unpaid Losses &amp; LAE'!D21)</f>
        <v>0</v>
      </c>
    </row>
    <row r="6" spans="1:5" ht="17.25" customHeight="1" x14ac:dyDescent="0.2">
      <c r="A6" s="116">
        <v>3</v>
      </c>
      <c r="B6" s="125" t="s">
        <v>372</v>
      </c>
      <c r="C6" s="120">
        <f>'3 BS-L,C,S'!F12-SUM('9 Unpaid Losses &amp; LAE'!B38,'9 Unpaid Losses &amp; LAE'!D38)</f>
        <v>0</v>
      </c>
    </row>
    <row r="7" spans="1:5" ht="17.25" customHeight="1" x14ac:dyDescent="0.2">
      <c r="A7" s="116">
        <v>4</v>
      </c>
      <c r="B7" s="125" t="s">
        <v>394</v>
      </c>
      <c r="C7" s="120">
        <f>'2 BS-Assets'!F22-SUM('9 Unpaid Losses &amp; LAE'!C21,'9 Unpaid Losses &amp; LAE'!E21,'9 Unpaid Losses &amp; LAE'!C38,'9 Unpaid Losses &amp; LAE'!E38)</f>
        <v>0</v>
      </c>
    </row>
    <row r="8" spans="1:5" ht="17.25" customHeight="1" x14ac:dyDescent="0.2">
      <c r="A8" s="116">
        <v>5</v>
      </c>
      <c r="B8" s="125" t="s">
        <v>395</v>
      </c>
      <c r="C8" s="120">
        <f>'2 BS-Assets'!F22+'2 BS-Assets'!F23-'8a Reinsurance Ceded'!B31</f>
        <v>0</v>
      </c>
    </row>
    <row r="9" spans="1:5" ht="17.25" customHeight="1" x14ac:dyDescent="0.2">
      <c r="A9" s="116">
        <v>6</v>
      </c>
      <c r="B9" s="125" t="s">
        <v>396</v>
      </c>
      <c r="C9" s="120">
        <f>'2 BS-Assets'!F25-'8a Reinsurance Ceded'!D31</f>
        <v>0</v>
      </c>
    </row>
    <row r="10" spans="1:5" ht="17.25" customHeight="1" x14ac:dyDescent="0.2">
      <c r="A10" s="116">
        <v>7</v>
      </c>
      <c r="B10" s="125" t="s">
        <v>400</v>
      </c>
      <c r="C10" s="120">
        <f>'3 BS-L,C,S'!F30-PRODUCT('6a Questionnaire'!E13:'6a Questionnaire'!F13)-PRODUCT('6a Questionnaire'!E14,'6a Questionnaire'!F14)</f>
        <v>0</v>
      </c>
    </row>
    <row r="11" spans="1:5" ht="17.25" customHeight="1" x14ac:dyDescent="0.2">
      <c r="A11" s="117">
        <v>8</v>
      </c>
      <c r="B11" s="126" t="s">
        <v>368</v>
      </c>
      <c r="C11" s="121">
        <f>'3 BS-L,C,S'!F35-'4 Income Statement'!F46</f>
        <v>0</v>
      </c>
    </row>
    <row r="12" spans="1:5" x14ac:dyDescent="0.2">
      <c r="A12" s="117">
        <v>9</v>
      </c>
      <c r="B12" s="127" t="s">
        <v>412</v>
      </c>
      <c r="C12" s="122"/>
    </row>
    <row r="13" spans="1:5" x14ac:dyDescent="0.2">
      <c r="A13" s="118"/>
      <c r="B13" s="128" t="s">
        <v>370</v>
      </c>
      <c r="C13" s="123">
        <f>('3 BS-L,C,S'!G17-'3 BS-L,C,S'!F17+'2 BS-Assets'!F25-'2 BS-Assets'!G25)-'4 Income Statement'!F8</f>
        <v>0</v>
      </c>
    </row>
    <row r="14" spans="1:5" ht="17.25" customHeight="1" x14ac:dyDescent="0.2">
      <c r="A14" s="118">
        <v>10</v>
      </c>
      <c r="B14" s="129" t="s">
        <v>397</v>
      </c>
      <c r="C14" s="124">
        <f>'4 Income Statement'!F7-'7 Premium Schedule'!J32</f>
        <v>0</v>
      </c>
    </row>
    <row r="15" spans="1:5" ht="17.25" customHeight="1" x14ac:dyDescent="0.2">
      <c r="A15" s="116">
        <v>11</v>
      </c>
      <c r="B15" s="125" t="s">
        <v>392</v>
      </c>
      <c r="C15" s="120">
        <f>'4 Income Statement'!F13-'10 Losses &amp; LAE Paid &amp; Incurred'!H18</f>
        <v>0</v>
      </c>
    </row>
    <row r="16" spans="1:5" ht="17.25" customHeight="1" x14ac:dyDescent="0.2">
      <c r="A16" s="116">
        <v>12</v>
      </c>
      <c r="B16" s="125" t="s">
        <v>393</v>
      </c>
      <c r="C16" s="120">
        <f>'4 Income Statement'!F14-'10 Losses &amp; LAE Paid &amp; Incurred'!H33</f>
        <v>0</v>
      </c>
    </row>
    <row r="17" spans="1:3" ht="17.25" customHeight="1" x14ac:dyDescent="0.2">
      <c r="A17" s="116">
        <v>13</v>
      </c>
      <c r="B17" s="125" t="s">
        <v>369</v>
      </c>
      <c r="C17" s="120">
        <f>'4 Income Statement'!F27-'4 Income Statement'!F33</f>
        <v>0</v>
      </c>
    </row>
    <row r="18" spans="1:3" ht="17.25" customHeight="1" x14ac:dyDescent="0.2">
      <c r="A18" s="116">
        <v>14</v>
      </c>
      <c r="B18" s="125" t="s">
        <v>401</v>
      </c>
      <c r="C18" s="120">
        <f>'4 Income Statement'!F32-'4 Income Statement'!G46</f>
        <v>0</v>
      </c>
    </row>
    <row r="19" spans="1:3" ht="17.25" customHeight="1" x14ac:dyDescent="0.2">
      <c r="A19" s="116">
        <v>15</v>
      </c>
      <c r="B19" s="125" t="s">
        <v>402</v>
      </c>
      <c r="C19" s="120">
        <f>'7 Premium Schedule'!F32+'7 Premium Schedule'!H32-'8b Reinsurance Assumed'!C31</f>
        <v>0</v>
      </c>
    </row>
    <row r="20" spans="1:3" ht="17.25" customHeight="1" x14ac:dyDescent="0.2">
      <c r="A20" s="116">
        <v>16</v>
      </c>
      <c r="B20" s="125" t="s">
        <v>387</v>
      </c>
      <c r="C20" s="120">
        <f>SUM('9 Unpaid Losses &amp; LAE'!F15,'9 Unpaid Losses &amp; LAE'!F32)-SUM('11a Auto Liab.-Net Loss &amp; LAE'!F20:F24,'11a Auto Liab.-Net Loss &amp; LAE'!F30:F34)</f>
        <v>0</v>
      </c>
    </row>
    <row r="21" spans="1:3" ht="17.25" customHeight="1" x14ac:dyDescent="0.2">
      <c r="A21" s="116">
        <v>17</v>
      </c>
      <c r="B21" s="125" t="s">
        <v>388</v>
      </c>
      <c r="C21" s="120">
        <f>SUM('9 Unpaid Losses &amp; LAE'!F16,'9 Unpaid Losses &amp; LAE'!F33)-SUM('11b G&amp;P Liab.-Net Loss &amp; LAE'!F20:F24,'11b G&amp;P Liab.-Net Loss &amp; LAE'!F30:F34)</f>
        <v>0</v>
      </c>
    </row>
    <row r="22" spans="1:3" ht="17.25" customHeight="1" x14ac:dyDescent="0.2">
      <c r="A22" s="116">
        <v>18</v>
      </c>
      <c r="B22" s="125" t="s">
        <v>389</v>
      </c>
      <c r="C22" s="120">
        <f>SUM('9 Unpaid Losses &amp; LAE'!F17,'9 Unpaid Losses &amp; LAE'!F34)-SUM('11c Prof. Liab. Net Loss &amp; LAE'!F20:F24,'11c Prof. Liab. Net Loss &amp; LAE'!F30:F34)</f>
        <v>0</v>
      </c>
    </row>
    <row r="23" spans="1:3" ht="17.25" customHeight="1" x14ac:dyDescent="0.2">
      <c r="A23" s="116">
        <v>19</v>
      </c>
      <c r="B23" s="125" t="s">
        <v>390</v>
      </c>
      <c r="C23" s="120">
        <f>SUM('9 Unpaid Losses &amp; LAE'!F18,'9 Unpaid Losses &amp; LAE'!F35)-SUM('11d Other Liab. Net Loss &amp; LAE'!F20:F24,'11d Other Liab. Net Loss &amp; LAE'!F30:F34)</f>
        <v>0</v>
      </c>
    </row>
    <row r="24" spans="1:3" ht="17.25" customHeight="1" x14ac:dyDescent="0.2">
      <c r="A24" s="116">
        <v>20</v>
      </c>
      <c r="B24" s="125" t="s">
        <v>391</v>
      </c>
      <c r="C24" s="120">
        <f>SUM('9 Unpaid Losses &amp; LAE'!F19,'9 Unpaid Losses &amp; LAE'!F36)-SUM('11e WC Net Loss &amp; LAE'!F20:F24,'11e WC Net Loss &amp; LAE'!F30:F34)</f>
        <v>0</v>
      </c>
    </row>
    <row r="25" spans="1:3" ht="17.25" customHeight="1" x14ac:dyDescent="0.2">
      <c r="A25" s="116">
        <v>21</v>
      </c>
      <c r="B25" s="125" t="s">
        <v>386</v>
      </c>
      <c r="C25" s="120">
        <f>SUM('9 Unpaid Losses &amp; LAE'!F20,'9 Unpaid Losses &amp; LAE'!F37)-SUM('11f Other Lines Net Loss &amp; LAE'!F20:F24,'11f Other Lines Net Loss &amp; LAE'!F30:F34)</f>
        <v>0</v>
      </c>
    </row>
    <row r="26" spans="1:3" ht="17.25" customHeight="1" x14ac:dyDescent="0.2">
      <c r="A26" s="116">
        <v>22</v>
      </c>
      <c r="B26" s="125" t="s">
        <v>374</v>
      </c>
      <c r="C26" s="120">
        <f>'9 Unpaid Losses &amp; LAE'!F15-'10 Losses &amp; LAE Paid &amp; Incurred'!F12</f>
        <v>0</v>
      </c>
    </row>
    <row r="27" spans="1:3" ht="17.25" customHeight="1" x14ac:dyDescent="0.2">
      <c r="A27" s="116">
        <v>23</v>
      </c>
      <c r="B27" s="125" t="s">
        <v>375</v>
      </c>
      <c r="C27" s="120">
        <f>'9 Unpaid Losses &amp; LAE'!F16-'10 Losses &amp; LAE Paid &amp; Incurred'!F13</f>
        <v>0</v>
      </c>
    </row>
    <row r="28" spans="1:3" ht="17.25" customHeight="1" x14ac:dyDescent="0.2">
      <c r="A28" s="116">
        <v>24</v>
      </c>
      <c r="B28" s="125" t="s">
        <v>376</v>
      </c>
      <c r="C28" s="120">
        <f>'9 Unpaid Losses &amp; LAE'!F17-'10 Losses &amp; LAE Paid &amp; Incurred'!F14</f>
        <v>0</v>
      </c>
    </row>
    <row r="29" spans="1:3" ht="17.25" customHeight="1" x14ac:dyDescent="0.2">
      <c r="A29" s="116">
        <v>25</v>
      </c>
      <c r="B29" s="125" t="s">
        <v>377</v>
      </c>
      <c r="C29" s="120">
        <f>'9 Unpaid Losses &amp; LAE'!F18-'10 Losses &amp; LAE Paid &amp; Incurred'!F15</f>
        <v>0</v>
      </c>
    </row>
    <row r="30" spans="1:3" ht="17.25" customHeight="1" x14ac:dyDescent="0.2">
      <c r="A30" s="116">
        <v>26</v>
      </c>
      <c r="B30" s="125" t="s">
        <v>378</v>
      </c>
      <c r="C30" s="120">
        <f>'9 Unpaid Losses &amp; LAE'!F19-'10 Losses &amp; LAE Paid &amp; Incurred'!F16</f>
        <v>0</v>
      </c>
    </row>
    <row r="31" spans="1:3" ht="17.25" customHeight="1" x14ac:dyDescent="0.2">
      <c r="A31" s="116">
        <v>27</v>
      </c>
      <c r="B31" s="125" t="s">
        <v>379</v>
      </c>
      <c r="C31" s="120">
        <f>'9 Unpaid Losses &amp; LAE'!F20-'10 Losses &amp; LAE Paid &amp; Incurred'!F17</f>
        <v>0</v>
      </c>
    </row>
    <row r="32" spans="1:3" ht="17.25" customHeight="1" x14ac:dyDescent="0.2">
      <c r="A32" s="116">
        <v>28</v>
      </c>
      <c r="B32" s="125" t="s">
        <v>380</v>
      </c>
      <c r="C32" s="120">
        <f>'9 Unpaid Losses &amp; LAE'!F32-'10 Losses &amp; LAE Paid &amp; Incurred'!F27</f>
        <v>0</v>
      </c>
    </row>
    <row r="33" spans="1:3" ht="17.25" customHeight="1" x14ac:dyDescent="0.2">
      <c r="A33" s="116">
        <v>29</v>
      </c>
      <c r="B33" s="125" t="s">
        <v>381</v>
      </c>
      <c r="C33" s="120">
        <f>'9 Unpaid Losses &amp; LAE'!F33-'10 Losses &amp; LAE Paid &amp; Incurred'!F28</f>
        <v>0</v>
      </c>
    </row>
    <row r="34" spans="1:3" ht="17.25" customHeight="1" x14ac:dyDescent="0.2">
      <c r="A34" s="116">
        <v>30</v>
      </c>
      <c r="B34" s="125" t="s">
        <v>382</v>
      </c>
      <c r="C34" s="120">
        <f>'9 Unpaid Losses &amp; LAE'!F34-'10 Losses &amp; LAE Paid &amp; Incurred'!F29</f>
        <v>0</v>
      </c>
    </row>
    <row r="35" spans="1:3" ht="17.25" customHeight="1" x14ac:dyDescent="0.2">
      <c r="A35" s="116">
        <v>31</v>
      </c>
      <c r="B35" s="125" t="s">
        <v>383</v>
      </c>
      <c r="C35" s="120">
        <f>'9 Unpaid Losses &amp; LAE'!F35-'10 Losses &amp; LAE Paid &amp; Incurred'!F30</f>
        <v>0</v>
      </c>
    </row>
    <row r="36" spans="1:3" ht="17.25" customHeight="1" x14ac:dyDescent="0.2">
      <c r="A36" s="116">
        <v>32</v>
      </c>
      <c r="B36" s="125" t="s">
        <v>384</v>
      </c>
      <c r="C36" s="120">
        <f>'9 Unpaid Losses &amp; LAE'!F36-'10 Losses &amp; LAE Paid &amp; Incurred'!F31</f>
        <v>0</v>
      </c>
    </row>
    <row r="37" spans="1:3" ht="17.25" customHeight="1" x14ac:dyDescent="0.2">
      <c r="A37" s="116">
        <v>33</v>
      </c>
      <c r="B37" s="125" t="s">
        <v>385</v>
      </c>
      <c r="C37" s="120">
        <f>'9 Unpaid Losses &amp; LAE'!F37-'10 Losses &amp; LAE Paid &amp; Incurred'!F32</f>
        <v>0</v>
      </c>
    </row>
    <row r="38" spans="1:3" ht="17.25" customHeight="1" x14ac:dyDescent="0.2">
      <c r="A38" s="116">
        <v>34</v>
      </c>
      <c r="B38" s="125" t="s">
        <v>373</v>
      </c>
      <c r="C38" s="120">
        <f>'12 Summary Loss Development'!I13-'4 Income Statement'!F9</f>
        <v>0</v>
      </c>
    </row>
  </sheetData>
  <sheetProtection password="F8E0" sheet="1" objects="1" scenarios="1" formatCells="0" formatColumns="0" formatRows="0" insertColumns="0" insertRows="0" insertHyperlinks="0" deleteColumns="0" deleteRows="0" sort="0" autoFilter="0" pivotTables="0"/>
  <protectedRanges>
    <protectedRange password="F8E0" sqref="C4:C38" name="Check List Formulas"/>
  </protectedRanges>
  <mergeCells count="1">
    <mergeCell ref="A1:C1"/>
  </mergeCells>
  <pageMargins left="0.7" right="0.7" top="0.75" bottom="0.75" header="0.3" footer="0.3"/>
  <pageSetup orientation="portrait" r:id="rId1"/>
  <headerFooter>
    <oddFooter>&amp;C&amp;"Tahoma,Regular"&amp;10&amp;A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7"/>
  <sheetViews>
    <sheetView workbookViewId="0">
      <selection activeCell="G9" sqref="G9"/>
    </sheetView>
  </sheetViews>
  <sheetFormatPr defaultColWidth="8.88671875" defaultRowHeight="15" x14ac:dyDescent="0.2"/>
  <cols>
    <col min="1" max="4" width="8.88671875" style="14"/>
    <col min="5" max="5" width="4.44140625" style="14" customWidth="1"/>
    <col min="6" max="7" width="14.5546875" style="14" customWidth="1"/>
    <col min="8" max="16384" width="8.88671875" style="14"/>
  </cols>
  <sheetData>
    <row r="1" spans="1:7" s="26" customFormat="1" x14ac:dyDescent="0.25">
      <c r="A1" s="151" t="str">
        <f>'Cover Page'!A1:E1</f>
        <v>MONTANA CAPTIVE INSURANCE COMPANY ANNUAL REPORT</v>
      </c>
      <c r="B1" s="152"/>
      <c r="C1" s="152"/>
      <c r="D1" s="152"/>
      <c r="E1" s="152"/>
      <c r="F1" s="152"/>
      <c r="G1" s="152"/>
    </row>
    <row r="2" spans="1:7" s="26" customFormat="1" x14ac:dyDescent="0.25">
      <c r="A2" s="151" t="str">
        <f>'Cover Page'!A2:E2</f>
        <v>FOR THE YEAR ENDING DECEMBER 31, 2025</v>
      </c>
      <c r="B2" s="152"/>
      <c r="C2" s="152"/>
      <c r="D2" s="152"/>
      <c r="E2" s="152"/>
      <c r="F2" s="152"/>
      <c r="G2" s="152"/>
    </row>
    <row r="3" spans="1:7" s="26" customFormat="1" x14ac:dyDescent="0.25">
      <c r="A3" s="151" t="str">
        <f>'Cover Page'!A3:E3</f>
        <v>INSERT COMPANY NAME</v>
      </c>
      <c r="B3" s="152"/>
      <c r="C3" s="152"/>
      <c r="D3" s="152"/>
      <c r="E3" s="152"/>
      <c r="F3" s="152"/>
      <c r="G3" s="152"/>
    </row>
    <row r="4" spans="1:7" s="26" customFormat="1" x14ac:dyDescent="0.25">
      <c r="A4" s="40"/>
      <c r="B4" s="41"/>
      <c r="C4" s="41"/>
      <c r="D4" s="41"/>
      <c r="E4" s="41"/>
      <c r="F4" s="41"/>
      <c r="G4" s="41"/>
    </row>
    <row r="5" spans="1:7" x14ac:dyDescent="0.2">
      <c r="A5" s="156" t="s">
        <v>50</v>
      </c>
      <c r="B5" s="157"/>
      <c r="C5" s="157"/>
      <c r="D5" s="157"/>
      <c r="E5" s="157"/>
      <c r="F5" s="157"/>
      <c r="G5" s="158"/>
    </row>
    <row r="6" spans="1:7" x14ac:dyDescent="0.2">
      <c r="A6" s="159"/>
      <c r="B6" s="160"/>
      <c r="C6" s="160"/>
      <c r="D6" s="160"/>
      <c r="E6" s="160"/>
      <c r="F6" s="160"/>
      <c r="G6" s="161"/>
    </row>
    <row r="7" spans="1:7" x14ac:dyDescent="0.2">
      <c r="A7" s="162" t="s">
        <v>51</v>
      </c>
      <c r="B7" s="163"/>
      <c r="C7" s="163"/>
      <c r="D7" s="163"/>
      <c r="E7" s="163"/>
      <c r="F7" s="163"/>
      <c r="G7" s="163"/>
    </row>
    <row r="8" spans="1:7" x14ac:dyDescent="0.2">
      <c r="A8" s="163"/>
      <c r="B8" s="163"/>
      <c r="C8" s="163"/>
      <c r="D8" s="163"/>
      <c r="E8" s="163"/>
      <c r="F8" s="163"/>
      <c r="G8" s="163"/>
    </row>
    <row r="9" spans="1:7" ht="15" customHeight="1" x14ac:dyDescent="0.2">
      <c r="A9" s="64"/>
      <c r="B9" s="65"/>
      <c r="C9" s="65"/>
      <c r="D9" s="65"/>
      <c r="E9" s="66"/>
      <c r="F9" s="70" t="s">
        <v>436</v>
      </c>
      <c r="G9" s="70" t="s">
        <v>442</v>
      </c>
    </row>
    <row r="10" spans="1:7" x14ac:dyDescent="0.2">
      <c r="A10" s="67"/>
      <c r="B10" s="68"/>
      <c r="C10" s="68"/>
      <c r="D10" s="68"/>
      <c r="E10" s="69"/>
      <c r="F10" s="71" t="s">
        <v>349</v>
      </c>
      <c r="G10" s="71" t="s">
        <v>350</v>
      </c>
    </row>
    <row r="11" spans="1:7" x14ac:dyDescent="0.2">
      <c r="A11" s="153" t="s">
        <v>60</v>
      </c>
      <c r="B11" s="153"/>
      <c r="C11" s="153"/>
      <c r="D11" s="153"/>
      <c r="E11" s="153"/>
      <c r="F11" s="76" t="s">
        <v>52</v>
      </c>
      <c r="G11" s="77"/>
    </row>
    <row r="12" spans="1:7" x14ac:dyDescent="0.2">
      <c r="A12" s="153" t="s">
        <v>61</v>
      </c>
      <c r="B12" s="153"/>
      <c r="C12" s="153"/>
      <c r="D12" s="153"/>
      <c r="E12" s="153"/>
      <c r="F12" s="77"/>
      <c r="G12" s="77"/>
    </row>
    <row r="13" spans="1:7" x14ac:dyDescent="0.2">
      <c r="A13" s="155" t="s">
        <v>62</v>
      </c>
      <c r="B13" s="153"/>
      <c r="C13" s="153"/>
      <c r="D13" s="153"/>
      <c r="E13" s="153"/>
      <c r="F13" s="76" t="s">
        <v>52</v>
      </c>
      <c r="G13" s="77"/>
    </row>
    <row r="14" spans="1:7" x14ac:dyDescent="0.2">
      <c r="A14" s="153" t="s">
        <v>63</v>
      </c>
      <c r="B14" s="153"/>
      <c r="C14" s="153"/>
      <c r="D14" s="153"/>
      <c r="E14" s="153"/>
      <c r="F14" s="77"/>
      <c r="G14" s="77"/>
    </row>
    <row r="15" spans="1:7" x14ac:dyDescent="0.2">
      <c r="A15" s="153" t="s">
        <v>64</v>
      </c>
      <c r="B15" s="153"/>
      <c r="C15" s="153"/>
      <c r="D15" s="153"/>
      <c r="E15" s="153"/>
      <c r="F15" s="77"/>
      <c r="G15" s="77"/>
    </row>
    <row r="16" spans="1:7" x14ac:dyDescent="0.2">
      <c r="A16" s="153" t="s">
        <v>53</v>
      </c>
      <c r="B16" s="153"/>
      <c r="C16" s="153"/>
      <c r="D16" s="153"/>
      <c r="E16" s="153"/>
      <c r="F16" s="78"/>
      <c r="G16" s="77"/>
    </row>
    <row r="17" spans="1:7" x14ac:dyDescent="0.2">
      <c r="A17" s="153" t="s">
        <v>54</v>
      </c>
      <c r="B17" s="153"/>
      <c r="C17" s="153"/>
      <c r="D17" s="153"/>
      <c r="E17" s="153"/>
      <c r="F17" s="77"/>
      <c r="G17" s="77"/>
    </row>
    <row r="18" spans="1:7" x14ac:dyDescent="0.2">
      <c r="A18" s="155" t="s">
        <v>59</v>
      </c>
      <c r="B18" s="153"/>
      <c r="C18" s="153"/>
      <c r="D18" s="153"/>
      <c r="E18" s="153"/>
      <c r="F18" s="78">
        <f>SUM(F11:F17)</f>
        <v>0</v>
      </c>
      <c r="G18" s="78">
        <f>SUM(G11:G17)</f>
        <v>0</v>
      </c>
    </row>
    <row r="19" spans="1:7" x14ac:dyDescent="0.2">
      <c r="A19" s="153" t="s">
        <v>55</v>
      </c>
      <c r="B19" s="153"/>
      <c r="C19" s="153"/>
      <c r="D19" s="153"/>
      <c r="E19" s="153"/>
      <c r="F19" s="77"/>
      <c r="G19" s="77"/>
    </row>
    <row r="20" spans="1:7" x14ac:dyDescent="0.2">
      <c r="A20" s="153" t="s">
        <v>56</v>
      </c>
      <c r="B20" s="153"/>
      <c r="C20" s="153"/>
      <c r="D20" s="153"/>
      <c r="E20" s="153"/>
      <c r="F20" s="77"/>
      <c r="G20" s="77"/>
    </row>
    <row r="21" spans="1:7" x14ac:dyDescent="0.2">
      <c r="A21" s="153" t="s">
        <v>57</v>
      </c>
      <c r="B21" s="153"/>
      <c r="C21" s="153"/>
      <c r="D21" s="153"/>
      <c r="E21" s="153"/>
      <c r="F21" s="77"/>
      <c r="G21" s="77"/>
    </row>
    <row r="22" spans="1:7" x14ac:dyDescent="0.2">
      <c r="A22" s="153" t="s">
        <v>65</v>
      </c>
      <c r="B22" s="153"/>
      <c r="C22" s="153"/>
      <c r="D22" s="153"/>
      <c r="E22" s="153"/>
      <c r="F22" s="78"/>
      <c r="G22" s="78"/>
    </row>
    <row r="23" spans="1:7" x14ac:dyDescent="0.2">
      <c r="A23" s="153" t="s">
        <v>66</v>
      </c>
      <c r="B23" s="153"/>
      <c r="C23" s="153"/>
      <c r="D23" s="153"/>
      <c r="E23" s="153"/>
      <c r="F23" s="78"/>
      <c r="G23" s="78"/>
    </row>
    <row r="24" spans="1:7" x14ac:dyDescent="0.2">
      <c r="A24" s="153" t="s">
        <v>67</v>
      </c>
      <c r="B24" s="153"/>
      <c r="C24" s="153"/>
      <c r="D24" s="153"/>
      <c r="E24" s="153"/>
      <c r="F24" s="77"/>
      <c r="G24" s="77"/>
    </row>
    <row r="25" spans="1:7" x14ac:dyDescent="0.2">
      <c r="A25" s="153" t="s">
        <v>68</v>
      </c>
      <c r="B25" s="153"/>
      <c r="C25" s="153"/>
      <c r="D25" s="153"/>
      <c r="E25" s="153"/>
      <c r="F25" s="77">
        <v>0</v>
      </c>
      <c r="G25" s="77"/>
    </row>
    <row r="26" spans="1:7" x14ac:dyDescent="0.2">
      <c r="A26" s="153" t="s">
        <v>70</v>
      </c>
      <c r="B26" s="153"/>
      <c r="C26" s="153"/>
      <c r="D26" s="153"/>
      <c r="E26" s="153"/>
      <c r="F26" s="77"/>
      <c r="G26" s="77"/>
    </row>
    <row r="27" spans="1:7" x14ac:dyDescent="0.2">
      <c r="A27" s="153" t="s">
        <v>69</v>
      </c>
      <c r="B27" s="153"/>
      <c r="C27" s="153"/>
      <c r="D27" s="153"/>
      <c r="E27" s="153"/>
      <c r="F27" s="76"/>
      <c r="G27" s="77"/>
    </row>
    <row r="28" spans="1:7" x14ac:dyDescent="0.2">
      <c r="A28" s="153" t="s">
        <v>71</v>
      </c>
      <c r="B28" s="154"/>
      <c r="C28" s="154"/>
      <c r="D28" s="154"/>
      <c r="E28" s="154"/>
      <c r="F28" s="77"/>
      <c r="G28" s="77"/>
    </row>
    <row r="29" spans="1:7" x14ac:dyDescent="0.2">
      <c r="A29" s="153" t="s">
        <v>72</v>
      </c>
      <c r="B29" s="154"/>
      <c r="C29" s="154"/>
      <c r="D29" s="154"/>
      <c r="E29" s="154"/>
      <c r="F29" s="77"/>
      <c r="G29" s="77"/>
    </row>
    <row r="30" spans="1:7" x14ac:dyDescent="0.2">
      <c r="A30" s="153" t="s">
        <v>73</v>
      </c>
      <c r="B30" s="153"/>
      <c r="C30" s="153"/>
      <c r="D30" s="153"/>
      <c r="E30" s="153"/>
      <c r="F30" s="77"/>
      <c r="G30" s="77"/>
    </row>
    <row r="31" spans="1:7" x14ac:dyDescent="0.2">
      <c r="A31" s="153" t="s">
        <v>58</v>
      </c>
      <c r="B31" s="153"/>
      <c r="C31" s="153"/>
      <c r="D31" s="153"/>
      <c r="E31" s="153"/>
      <c r="F31" s="77"/>
      <c r="G31" s="77"/>
    </row>
    <row r="32" spans="1:7" x14ac:dyDescent="0.2">
      <c r="A32" s="153"/>
      <c r="B32" s="153"/>
      <c r="C32" s="153"/>
      <c r="D32" s="153"/>
      <c r="E32" s="153"/>
      <c r="F32" s="77"/>
      <c r="G32" s="77"/>
    </row>
    <row r="33" spans="1:7" x14ac:dyDescent="0.2">
      <c r="A33" s="153"/>
      <c r="B33" s="153"/>
      <c r="C33" s="153"/>
      <c r="D33" s="153"/>
      <c r="E33" s="153"/>
      <c r="F33" s="77"/>
      <c r="G33" s="77"/>
    </row>
    <row r="34" spans="1:7" x14ac:dyDescent="0.2">
      <c r="A34" s="149" t="s">
        <v>160</v>
      </c>
      <c r="B34" s="150"/>
      <c r="C34" s="150"/>
      <c r="D34" s="150"/>
      <c r="E34" s="150"/>
      <c r="F34" s="79">
        <f>SUM(F18:F33)</f>
        <v>0</v>
      </c>
      <c r="G34" s="79">
        <f>SUM(G18:G33)</f>
        <v>0</v>
      </c>
    </row>
    <row r="37" spans="1:7" x14ac:dyDescent="0.2">
      <c r="A37" s="14" t="s">
        <v>304</v>
      </c>
    </row>
  </sheetData>
  <mergeCells count="29">
    <mergeCell ref="A5:G6"/>
    <mergeCell ref="A7:G8"/>
    <mergeCell ref="A14:E14"/>
    <mergeCell ref="A15:E15"/>
    <mergeCell ref="A12:E12"/>
    <mergeCell ref="A13:E13"/>
    <mergeCell ref="A11:E11"/>
    <mergeCell ref="A20:E20"/>
    <mergeCell ref="A21:E21"/>
    <mergeCell ref="A18:E18"/>
    <mergeCell ref="A19:E19"/>
    <mergeCell ref="A16:E16"/>
    <mergeCell ref="A17:E17"/>
    <mergeCell ref="A34:E34"/>
    <mergeCell ref="A1:G1"/>
    <mergeCell ref="A2:G2"/>
    <mergeCell ref="A3:G3"/>
    <mergeCell ref="A32:E32"/>
    <mergeCell ref="A33:E33"/>
    <mergeCell ref="A30:E30"/>
    <mergeCell ref="A31:E31"/>
    <mergeCell ref="A28:E28"/>
    <mergeCell ref="A29:E29"/>
    <mergeCell ref="A26:E26"/>
    <mergeCell ref="A27:E27"/>
    <mergeCell ref="A24:E24"/>
    <mergeCell ref="A25:E25"/>
    <mergeCell ref="A22:E22"/>
    <mergeCell ref="A23:E23"/>
  </mergeCells>
  <pageMargins left="0.95" right="0.7" top="0.75" bottom="0.75" header="0.3" footer="0.3"/>
  <pageSetup orientation="portrait" r:id="rId1"/>
  <headerFooter>
    <oddFooter>&amp;C&amp;"Tahoma,Regular"&amp;10&amp;A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6"/>
  <sheetViews>
    <sheetView workbookViewId="0">
      <selection activeCell="G9" sqref="G9:G10"/>
    </sheetView>
  </sheetViews>
  <sheetFormatPr defaultColWidth="8.88671875" defaultRowHeight="15" x14ac:dyDescent="0.2"/>
  <cols>
    <col min="1" max="5" width="8.88671875" style="17"/>
    <col min="6" max="7" width="10.88671875" style="17" customWidth="1"/>
    <col min="8" max="16384" width="8.88671875" style="17"/>
  </cols>
  <sheetData>
    <row r="1" spans="1:7" ht="15.75" x14ac:dyDescent="0.25">
      <c r="A1" s="151" t="str">
        <f>'Cover Page'!A1:E1</f>
        <v>MONTANA CAPTIVE INSURANCE COMPANY ANNUAL REPORT</v>
      </c>
      <c r="B1" s="152"/>
      <c r="C1" s="152"/>
      <c r="D1" s="152"/>
      <c r="E1" s="152"/>
      <c r="F1" s="152"/>
      <c r="G1" s="152"/>
    </row>
    <row r="2" spans="1:7" ht="15.75" x14ac:dyDescent="0.25">
      <c r="A2" s="151" t="str">
        <f>'Cover Page'!A2:E2</f>
        <v>FOR THE YEAR ENDING DECEMBER 31, 2025</v>
      </c>
      <c r="B2" s="152"/>
      <c r="C2" s="152"/>
      <c r="D2" s="152"/>
      <c r="E2" s="152"/>
      <c r="F2" s="152"/>
      <c r="G2" s="152"/>
    </row>
    <row r="3" spans="1:7" ht="15.75" x14ac:dyDescent="0.25">
      <c r="A3" s="151" t="str">
        <f>'Cover Page'!A3:E3</f>
        <v>INSERT COMPANY NAME</v>
      </c>
      <c r="B3" s="152"/>
      <c r="C3" s="152"/>
      <c r="D3" s="152"/>
      <c r="E3" s="152"/>
      <c r="F3" s="152"/>
      <c r="G3" s="152"/>
    </row>
    <row r="4" spans="1:7" ht="15.75" x14ac:dyDescent="0.25">
      <c r="A4" s="40"/>
      <c r="B4" s="41"/>
      <c r="C4" s="41"/>
      <c r="D4" s="41"/>
      <c r="E4" s="41"/>
      <c r="F4" s="41"/>
      <c r="G4" s="41"/>
    </row>
    <row r="5" spans="1:7" x14ac:dyDescent="0.2">
      <c r="A5" s="156" t="s">
        <v>50</v>
      </c>
      <c r="B5" s="157"/>
      <c r="C5" s="157"/>
      <c r="D5" s="157"/>
      <c r="E5" s="157"/>
      <c r="F5" s="157"/>
      <c r="G5" s="158"/>
    </row>
    <row r="6" spans="1:7" x14ac:dyDescent="0.2">
      <c r="A6" s="159"/>
      <c r="B6" s="160"/>
      <c r="C6" s="160"/>
      <c r="D6" s="160"/>
      <c r="E6" s="160"/>
      <c r="F6" s="160"/>
      <c r="G6" s="161"/>
    </row>
    <row r="7" spans="1:7" x14ac:dyDescent="0.2">
      <c r="A7" s="164" t="s">
        <v>149</v>
      </c>
      <c r="B7" s="165"/>
      <c r="C7" s="165"/>
      <c r="D7" s="165"/>
      <c r="E7" s="165"/>
      <c r="F7" s="165"/>
      <c r="G7" s="166"/>
    </row>
    <row r="8" spans="1:7" x14ac:dyDescent="0.2">
      <c r="A8" s="167"/>
      <c r="B8" s="168"/>
      <c r="C8" s="168"/>
      <c r="D8" s="168"/>
      <c r="E8" s="168"/>
      <c r="F8" s="168"/>
      <c r="G8" s="169"/>
    </row>
    <row r="9" spans="1:7" ht="15" customHeight="1" x14ac:dyDescent="0.2">
      <c r="A9" s="170"/>
      <c r="B9" s="170"/>
      <c r="C9" s="170"/>
      <c r="D9" s="170"/>
      <c r="E9" s="170"/>
      <c r="F9" s="171" t="s">
        <v>440</v>
      </c>
      <c r="G9" s="171" t="s">
        <v>441</v>
      </c>
    </row>
    <row r="10" spans="1:7" x14ac:dyDescent="0.2">
      <c r="A10" s="170"/>
      <c r="B10" s="170"/>
      <c r="C10" s="170"/>
      <c r="D10" s="170"/>
      <c r="E10" s="170"/>
      <c r="F10" s="172"/>
      <c r="G10" s="172"/>
    </row>
    <row r="11" spans="1:7" x14ac:dyDescent="0.2">
      <c r="A11" s="153" t="s">
        <v>124</v>
      </c>
      <c r="B11" s="153"/>
      <c r="C11" s="153"/>
      <c r="D11" s="153"/>
      <c r="E11" s="153"/>
      <c r="F11" s="76">
        <f>+SUM('11 Summary-Net Loss &amp; LAE'!F20:F24)+SUM('11 Summary-Net Loss &amp; LAE'!F30:F34)</f>
        <v>0</v>
      </c>
      <c r="G11" s="77">
        <f>'10 Losses &amp; LAE Paid &amp; Incurred'!G18</f>
        <v>0</v>
      </c>
    </row>
    <row r="12" spans="1:7" x14ac:dyDescent="0.2">
      <c r="A12" s="153" t="s">
        <v>125</v>
      </c>
      <c r="B12" s="153"/>
      <c r="C12" s="153"/>
      <c r="D12" s="153"/>
      <c r="E12" s="153"/>
      <c r="F12" s="77"/>
      <c r="G12" s="77">
        <f>'10 Losses &amp; LAE Paid &amp; Incurred'!G33</f>
        <v>0</v>
      </c>
    </row>
    <row r="13" spans="1:7" x14ac:dyDescent="0.2">
      <c r="A13" s="173" t="s">
        <v>126</v>
      </c>
      <c r="B13" s="174"/>
      <c r="C13" s="174"/>
      <c r="D13" s="174"/>
      <c r="E13" s="175"/>
      <c r="F13" s="77"/>
      <c r="G13" s="77"/>
    </row>
    <row r="14" spans="1:7" x14ac:dyDescent="0.2">
      <c r="A14" s="153" t="s">
        <v>127</v>
      </c>
      <c r="B14" s="153"/>
      <c r="C14" s="153"/>
      <c r="D14" s="153"/>
      <c r="E14" s="153"/>
      <c r="F14" s="77"/>
      <c r="G14" s="77"/>
    </row>
    <row r="15" spans="1:7" x14ac:dyDescent="0.2">
      <c r="A15" s="153" t="s">
        <v>128</v>
      </c>
      <c r="B15" s="153"/>
      <c r="C15" s="153"/>
      <c r="D15" s="153"/>
      <c r="E15" s="153"/>
      <c r="F15" s="77"/>
      <c r="G15" s="77"/>
    </row>
    <row r="16" spans="1:7" x14ac:dyDescent="0.2">
      <c r="A16" s="153" t="s">
        <v>129</v>
      </c>
      <c r="B16" s="153"/>
      <c r="C16" s="153"/>
      <c r="D16" s="153"/>
      <c r="E16" s="153"/>
      <c r="F16" s="78"/>
      <c r="G16" s="77"/>
    </row>
    <row r="17" spans="1:7" x14ac:dyDescent="0.2">
      <c r="A17" s="153" t="s">
        <v>130</v>
      </c>
      <c r="B17" s="153"/>
      <c r="C17" s="153"/>
      <c r="D17" s="153"/>
      <c r="E17" s="153"/>
      <c r="F17" s="77">
        <f>'7 Premium Schedule'!L32</f>
        <v>0</v>
      </c>
      <c r="G17" s="77"/>
    </row>
    <row r="18" spans="1:7" x14ac:dyDescent="0.2">
      <c r="A18" s="155" t="s">
        <v>131</v>
      </c>
      <c r="B18" s="153"/>
      <c r="C18" s="153"/>
      <c r="D18" s="153"/>
      <c r="E18" s="153"/>
      <c r="F18" s="78"/>
      <c r="G18" s="78"/>
    </row>
    <row r="19" spans="1:7" x14ac:dyDescent="0.2">
      <c r="A19" s="153" t="s">
        <v>132</v>
      </c>
      <c r="B19" s="153"/>
      <c r="C19" s="153"/>
      <c r="D19" s="153"/>
      <c r="E19" s="153"/>
      <c r="F19" s="77"/>
      <c r="G19" s="77"/>
    </row>
    <row r="20" spans="1:7" x14ac:dyDescent="0.2">
      <c r="A20" s="153" t="s">
        <v>133</v>
      </c>
      <c r="B20" s="153"/>
      <c r="C20" s="153"/>
      <c r="D20" s="153"/>
      <c r="E20" s="153"/>
      <c r="F20" s="77"/>
      <c r="G20" s="77"/>
    </row>
    <row r="21" spans="1:7" x14ac:dyDescent="0.2">
      <c r="A21" s="153" t="s">
        <v>134</v>
      </c>
      <c r="B21" s="153"/>
      <c r="C21" s="153"/>
      <c r="D21" s="153"/>
      <c r="E21" s="153"/>
      <c r="F21" s="77"/>
      <c r="G21" s="77"/>
    </row>
    <row r="22" spans="1:7" x14ac:dyDescent="0.2">
      <c r="A22" s="153" t="s">
        <v>135</v>
      </c>
      <c r="B22" s="153"/>
      <c r="C22" s="153"/>
      <c r="D22" s="153"/>
      <c r="E22" s="153"/>
      <c r="F22" s="78"/>
      <c r="G22" s="78"/>
    </row>
    <row r="23" spans="1:7" x14ac:dyDescent="0.2">
      <c r="A23" s="153" t="s">
        <v>136</v>
      </c>
      <c r="B23" s="153"/>
      <c r="C23" s="153"/>
      <c r="D23" s="153"/>
      <c r="E23" s="153"/>
      <c r="F23" s="78"/>
      <c r="G23" s="78"/>
    </row>
    <row r="24" spans="1:7" x14ac:dyDescent="0.2">
      <c r="A24" s="153" t="s">
        <v>137</v>
      </c>
      <c r="B24" s="153"/>
      <c r="C24" s="153"/>
      <c r="D24" s="153"/>
      <c r="E24" s="153"/>
      <c r="F24" s="77"/>
      <c r="G24" s="77"/>
    </row>
    <row r="25" spans="1:7" x14ac:dyDescent="0.2">
      <c r="A25" s="153" t="s">
        <v>138</v>
      </c>
      <c r="B25" s="153"/>
      <c r="C25" s="153"/>
      <c r="D25" s="153"/>
      <c r="E25" s="153"/>
      <c r="F25" s="77"/>
      <c r="G25" s="77"/>
    </row>
    <row r="26" spans="1:7" x14ac:dyDescent="0.2">
      <c r="A26" s="153" t="s">
        <v>139</v>
      </c>
      <c r="B26" s="153"/>
      <c r="C26" s="153"/>
      <c r="D26" s="153"/>
      <c r="E26" s="153"/>
      <c r="F26" s="77"/>
      <c r="G26" s="77"/>
    </row>
    <row r="27" spans="1:7" x14ac:dyDescent="0.2">
      <c r="A27" s="176" t="s">
        <v>140</v>
      </c>
      <c r="B27" s="177"/>
      <c r="C27" s="177"/>
      <c r="D27" s="177"/>
      <c r="E27" s="177"/>
      <c r="F27" s="79">
        <f>SUM(F11:F26)</f>
        <v>0</v>
      </c>
      <c r="G27" s="79">
        <f>SUM(G11:G26)</f>
        <v>0</v>
      </c>
    </row>
    <row r="28" spans="1:7" x14ac:dyDescent="0.2">
      <c r="A28" s="153"/>
      <c r="B28" s="154"/>
      <c r="C28" s="154"/>
      <c r="D28" s="154"/>
      <c r="E28" s="154"/>
      <c r="F28" s="77"/>
      <c r="G28" s="77"/>
    </row>
    <row r="29" spans="1:7" x14ac:dyDescent="0.2">
      <c r="A29" s="153" t="s">
        <v>141</v>
      </c>
      <c r="B29" s="154"/>
      <c r="C29" s="154"/>
      <c r="D29" s="154"/>
      <c r="E29" s="154"/>
      <c r="F29" s="77"/>
      <c r="G29" s="77"/>
    </row>
    <row r="30" spans="1:7" x14ac:dyDescent="0.2">
      <c r="A30" s="153" t="s">
        <v>142</v>
      </c>
      <c r="B30" s="153"/>
      <c r="C30" s="153"/>
      <c r="D30" s="153"/>
      <c r="E30" s="153"/>
      <c r="F30" s="77"/>
      <c r="G30" s="77"/>
    </row>
    <row r="31" spans="1:7" x14ac:dyDescent="0.2">
      <c r="A31" s="153" t="s">
        <v>143</v>
      </c>
      <c r="B31" s="153"/>
      <c r="C31" s="153"/>
      <c r="D31" s="153"/>
      <c r="E31" s="153"/>
      <c r="F31" s="77"/>
      <c r="G31" s="77"/>
    </row>
    <row r="32" spans="1:7" x14ac:dyDescent="0.2">
      <c r="A32" s="153" t="s">
        <v>144</v>
      </c>
      <c r="B32" s="153"/>
      <c r="C32" s="153"/>
      <c r="D32" s="153"/>
      <c r="E32" s="153"/>
      <c r="F32" s="77"/>
      <c r="G32" s="77"/>
    </row>
    <row r="33" spans="1:7" x14ac:dyDescent="0.2">
      <c r="A33" s="153" t="s">
        <v>145</v>
      </c>
      <c r="B33" s="153"/>
      <c r="C33" s="153"/>
      <c r="D33" s="153"/>
      <c r="E33" s="153"/>
      <c r="F33" s="77"/>
      <c r="G33" s="77"/>
    </row>
    <row r="34" spans="1:7" x14ac:dyDescent="0.2">
      <c r="A34" s="153" t="s">
        <v>146</v>
      </c>
      <c r="B34" s="153"/>
      <c r="C34" s="153"/>
      <c r="D34" s="153"/>
      <c r="E34" s="153"/>
      <c r="F34" s="77"/>
      <c r="G34" s="77"/>
    </row>
    <row r="35" spans="1:7" x14ac:dyDescent="0.2">
      <c r="A35" s="176" t="s">
        <v>147</v>
      </c>
      <c r="B35" s="177"/>
      <c r="C35" s="177"/>
      <c r="D35" s="177"/>
      <c r="E35" s="177"/>
      <c r="F35" s="79">
        <f>SUM(F29:F34)</f>
        <v>0</v>
      </c>
      <c r="G35" s="79">
        <f>SUM(G29:G34)</f>
        <v>0</v>
      </c>
    </row>
    <row r="36" spans="1:7" ht="29.25" customHeight="1" x14ac:dyDescent="0.2">
      <c r="A36" s="87" t="s">
        <v>148</v>
      </c>
      <c r="B36" s="88"/>
      <c r="C36" s="88"/>
      <c r="D36" s="88"/>
      <c r="E36" s="89"/>
      <c r="F36" s="90">
        <f>F27+F35</f>
        <v>0</v>
      </c>
      <c r="G36" s="90">
        <f>G27+G35</f>
        <v>0</v>
      </c>
    </row>
  </sheetData>
  <mergeCells count="33">
    <mergeCell ref="A25:E25"/>
    <mergeCell ref="A32:E32"/>
    <mergeCell ref="A34:E34"/>
    <mergeCell ref="A33:E33"/>
    <mergeCell ref="A35:E35"/>
    <mergeCell ref="A26:E26"/>
    <mergeCell ref="A27:E27"/>
    <mergeCell ref="A28:E28"/>
    <mergeCell ref="A29:E29"/>
    <mergeCell ref="A30:E30"/>
    <mergeCell ref="A31:E31"/>
    <mergeCell ref="A20:E20"/>
    <mergeCell ref="A21:E21"/>
    <mergeCell ref="A22:E22"/>
    <mergeCell ref="A23:E23"/>
    <mergeCell ref="A24:E24"/>
    <mergeCell ref="A19:E19"/>
    <mergeCell ref="A9:E10"/>
    <mergeCell ref="F9:F10"/>
    <mergeCell ref="G9:G10"/>
    <mergeCell ref="A11:E11"/>
    <mergeCell ref="A12:E12"/>
    <mergeCell ref="A14:E14"/>
    <mergeCell ref="A15:E15"/>
    <mergeCell ref="A16:E16"/>
    <mergeCell ref="A17:E17"/>
    <mergeCell ref="A18:E18"/>
    <mergeCell ref="A13:E13"/>
    <mergeCell ref="A1:G1"/>
    <mergeCell ref="A2:G2"/>
    <mergeCell ref="A3:G3"/>
    <mergeCell ref="A5:G6"/>
    <mergeCell ref="A7:G8"/>
  </mergeCells>
  <pageMargins left="0.95" right="0.7" top="0.75" bottom="0.75" header="0.3" footer="0.3"/>
  <pageSetup orientation="portrait" r:id="rId1"/>
  <headerFooter>
    <oddFooter>&amp;C&amp;"Tahoma,Regular"&amp;10&amp;A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6"/>
  <sheetViews>
    <sheetView workbookViewId="0">
      <selection activeCell="G5" sqref="G5:G6"/>
    </sheetView>
  </sheetViews>
  <sheetFormatPr defaultColWidth="8.88671875" defaultRowHeight="15" x14ac:dyDescent="0.2"/>
  <cols>
    <col min="1" max="4" width="8.88671875" style="17"/>
    <col min="5" max="5" width="14" style="17" customWidth="1"/>
    <col min="6" max="7" width="11.77734375" style="17" customWidth="1"/>
    <col min="8" max="16384" width="8.88671875" style="17"/>
  </cols>
  <sheetData>
    <row r="1" spans="1:10" ht="15.75" x14ac:dyDescent="0.25">
      <c r="A1" s="151" t="str">
        <f>'Cover Page'!A1:E1</f>
        <v>MONTANA CAPTIVE INSURANCE COMPANY ANNUAL REPORT</v>
      </c>
      <c r="B1" s="152"/>
      <c r="C1" s="152"/>
      <c r="D1" s="152"/>
      <c r="E1" s="152"/>
      <c r="F1" s="152"/>
      <c r="G1" s="152"/>
    </row>
    <row r="2" spans="1:10" ht="15.75" x14ac:dyDescent="0.25">
      <c r="A2" s="151" t="str">
        <f>'Cover Page'!A2:E2</f>
        <v>FOR THE YEAR ENDING DECEMBER 31, 2025</v>
      </c>
      <c r="B2" s="152"/>
      <c r="C2" s="152"/>
      <c r="D2" s="152"/>
      <c r="E2" s="152"/>
      <c r="F2" s="152"/>
      <c r="G2" s="152"/>
    </row>
    <row r="3" spans="1:10" ht="15.75" x14ac:dyDescent="0.25">
      <c r="A3" s="151" t="str">
        <f>'Cover Page'!A3:E3</f>
        <v>INSERT COMPANY NAME</v>
      </c>
      <c r="B3" s="152"/>
      <c r="C3" s="152"/>
      <c r="D3" s="152"/>
      <c r="E3" s="152"/>
      <c r="F3" s="152"/>
      <c r="G3" s="152"/>
    </row>
    <row r="4" spans="1:10" x14ac:dyDescent="0.2">
      <c r="A4" s="181" t="s">
        <v>151</v>
      </c>
      <c r="B4" s="181"/>
      <c r="C4" s="181"/>
      <c r="D4" s="181"/>
      <c r="E4" s="181"/>
      <c r="F4" s="181"/>
      <c r="G4" s="181"/>
    </row>
    <row r="5" spans="1:10" x14ac:dyDescent="0.2">
      <c r="A5" s="182" t="s">
        <v>166</v>
      </c>
      <c r="B5" s="183"/>
      <c r="C5" s="183"/>
      <c r="D5" s="183"/>
      <c r="E5" s="183"/>
      <c r="F5" s="184" t="s">
        <v>440</v>
      </c>
      <c r="G5" s="184" t="s">
        <v>441</v>
      </c>
    </row>
    <row r="6" spans="1:10" ht="13.5" customHeight="1" x14ac:dyDescent="0.2">
      <c r="A6" s="183"/>
      <c r="B6" s="183"/>
      <c r="C6" s="183"/>
      <c r="D6" s="183"/>
      <c r="E6" s="183"/>
      <c r="F6" s="153"/>
      <c r="G6" s="185"/>
    </row>
    <row r="7" spans="1:10" x14ac:dyDescent="0.2">
      <c r="A7" s="178" t="s">
        <v>234</v>
      </c>
      <c r="B7" s="179"/>
      <c r="C7" s="179"/>
      <c r="D7" s="179"/>
      <c r="E7" s="180"/>
      <c r="F7" s="27">
        <f>'7 Premium Schedule'!J32</f>
        <v>0</v>
      </c>
      <c r="G7" s="46"/>
    </row>
    <row r="8" spans="1:10" x14ac:dyDescent="0.2">
      <c r="A8" s="153" t="s">
        <v>164</v>
      </c>
      <c r="B8" s="153"/>
      <c r="C8" s="153"/>
      <c r="D8" s="153"/>
      <c r="E8" s="153"/>
      <c r="F8" s="46"/>
      <c r="G8" s="46"/>
    </row>
    <row r="9" spans="1:10" x14ac:dyDescent="0.2">
      <c r="A9" s="173" t="s">
        <v>167</v>
      </c>
      <c r="B9" s="174"/>
      <c r="C9" s="174"/>
      <c r="D9" s="174"/>
      <c r="E9" s="175"/>
      <c r="F9" s="46">
        <f>SUM(F7:F8)</f>
        <v>0</v>
      </c>
      <c r="G9" s="46">
        <f>SUM(G7:G8)</f>
        <v>0</v>
      </c>
    </row>
    <row r="10" spans="1:10" x14ac:dyDescent="0.2">
      <c r="A10" s="173" t="s">
        <v>165</v>
      </c>
      <c r="B10" s="174"/>
      <c r="C10" s="174"/>
      <c r="D10" s="174"/>
      <c r="E10" s="175"/>
      <c r="F10" s="46"/>
      <c r="G10" s="46"/>
    </row>
    <row r="11" spans="1:10" x14ac:dyDescent="0.2">
      <c r="A11" s="173" t="s">
        <v>173</v>
      </c>
      <c r="B11" s="174"/>
      <c r="C11" s="174"/>
      <c r="D11" s="174"/>
      <c r="E11" s="175"/>
      <c r="F11" s="46">
        <f>SUM(F9:F10)</f>
        <v>0</v>
      </c>
      <c r="G11" s="46">
        <f>SUM(G9:G10)</f>
        <v>0</v>
      </c>
    </row>
    <row r="12" spans="1:10" x14ac:dyDescent="0.2">
      <c r="A12" s="187" t="s">
        <v>168</v>
      </c>
      <c r="B12" s="188"/>
      <c r="C12" s="188"/>
      <c r="D12" s="188"/>
      <c r="E12" s="189"/>
      <c r="F12" s="46"/>
      <c r="G12" s="46"/>
    </row>
    <row r="13" spans="1:10" x14ac:dyDescent="0.2">
      <c r="A13" s="153" t="s">
        <v>169</v>
      </c>
      <c r="B13" s="153"/>
      <c r="C13" s="153"/>
      <c r="D13" s="153"/>
      <c r="E13" s="153"/>
      <c r="F13" s="46">
        <f>'10 Losses &amp; LAE Paid &amp; Incurred'!H18</f>
        <v>0</v>
      </c>
      <c r="G13" s="46"/>
    </row>
    <row r="14" spans="1:10" x14ac:dyDescent="0.2">
      <c r="A14" s="153" t="s">
        <v>170</v>
      </c>
      <c r="B14" s="153"/>
      <c r="C14" s="153"/>
      <c r="D14" s="153"/>
      <c r="E14" s="153"/>
      <c r="F14" s="46">
        <f>'10 Losses &amp; LAE Paid &amp; Incurred'!H33</f>
        <v>0</v>
      </c>
      <c r="G14" s="46"/>
    </row>
    <row r="15" spans="1:10" x14ac:dyDescent="0.2">
      <c r="A15" s="153" t="s">
        <v>171</v>
      </c>
      <c r="B15" s="153"/>
      <c r="C15" s="153"/>
      <c r="D15" s="153"/>
      <c r="E15" s="153"/>
      <c r="F15" s="72"/>
      <c r="G15" s="46"/>
      <c r="J15" s="17" t="s">
        <v>52</v>
      </c>
    </row>
    <row r="16" spans="1:10" x14ac:dyDescent="0.2">
      <c r="A16" s="153" t="s">
        <v>235</v>
      </c>
      <c r="B16" s="153"/>
      <c r="C16" s="153"/>
      <c r="D16" s="153"/>
      <c r="E16" s="153"/>
      <c r="F16" s="72">
        <f>'5 Exhibit of Expenses'!C33</f>
        <v>0</v>
      </c>
      <c r="G16" s="46"/>
    </row>
    <row r="17" spans="1:7" x14ac:dyDescent="0.2">
      <c r="A17" s="178">
        <v>10</v>
      </c>
      <c r="B17" s="179"/>
      <c r="C17" s="179"/>
      <c r="D17" s="179"/>
      <c r="E17" s="180"/>
      <c r="F17" s="46"/>
      <c r="G17" s="46"/>
    </row>
    <row r="18" spans="1:7" x14ac:dyDescent="0.2">
      <c r="A18" s="190" t="s">
        <v>172</v>
      </c>
      <c r="B18" s="191"/>
      <c r="C18" s="191"/>
      <c r="D18" s="191"/>
      <c r="E18" s="192"/>
      <c r="F18" s="47">
        <f>SUM(F13:F17)</f>
        <v>0</v>
      </c>
      <c r="G18" s="47">
        <f>SUM(G13:G17)</f>
        <v>0</v>
      </c>
    </row>
    <row r="19" spans="1:7" x14ac:dyDescent="0.2">
      <c r="A19" s="190" t="s">
        <v>174</v>
      </c>
      <c r="B19" s="191"/>
      <c r="C19" s="191"/>
      <c r="D19" s="191"/>
      <c r="E19" s="192"/>
      <c r="F19" s="47">
        <f>F11-F18</f>
        <v>0</v>
      </c>
      <c r="G19" s="47">
        <f>G11-G18</f>
        <v>0</v>
      </c>
    </row>
    <row r="20" spans="1:7" x14ac:dyDescent="0.2">
      <c r="A20" s="153" t="s">
        <v>175</v>
      </c>
      <c r="B20" s="153"/>
      <c r="C20" s="153"/>
      <c r="D20" s="153"/>
      <c r="E20" s="153"/>
      <c r="F20" s="46">
        <v>0</v>
      </c>
      <c r="G20" s="46"/>
    </row>
    <row r="21" spans="1:7" x14ac:dyDescent="0.2">
      <c r="A21" s="153" t="s">
        <v>428</v>
      </c>
      <c r="B21" s="153"/>
      <c r="C21" s="153"/>
      <c r="D21" s="153"/>
      <c r="E21" s="153"/>
      <c r="F21" s="46">
        <v>0</v>
      </c>
      <c r="G21" s="46"/>
    </row>
    <row r="22" spans="1:7" x14ac:dyDescent="0.2">
      <c r="A22" s="153" t="s">
        <v>176</v>
      </c>
      <c r="B22" s="153"/>
      <c r="C22" s="153"/>
      <c r="D22" s="153"/>
      <c r="E22" s="153"/>
      <c r="F22" s="46">
        <v>0</v>
      </c>
      <c r="G22" s="46"/>
    </row>
    <row r="23" spans="1:7" x14ac:dyDescent="0.2">
      <c r="A23" s="153" t="s">
        <v>177</v>
      </c>
      <c r="B23" s="153"/>
      <c r="C23" s="153"/>
      <c r="D23" s="153"/>
      <c r="E23" s="153"/>
      <c r="F23" s="46">
        <v>0</v>
      </c>
      <c r="G23" s="46"/>
    </row>
    <row r="24" spans="1:7" x14ac:dyDescent="0.2">
      <c r="A24" s="190" t="s">
        <v>429</v>
      </c>
      <c r="B24" s="191"/>
      <c r="C24" s="191"/>
      <c r="D24" s="191"/>
      <c r="E24" s="192"/>
      <c r="F24" s="47">
        <f>F19+F20+F21+F22-F23</f>
        <v>0</v>
      </c>
      <c r="G24" s="47">
        <f>G19+G20+G21+G22-G23</f>
        <v>0</v>
      </c>
    </row>
    <row r="25" spans="1:7" x14ac:dyDescent="0.2">
      <c r="A25" s="153" t="s">
        <v>178</v>
      </c>
      <c r="B25" s="153"/>
      <c r="C25" s="153"/>
      <c r="D25" s="153"/>
      <c r="E25" s="153"/>
      <c r="F25" s="72"/>
      <c r="G25" s="72"/>
    </row>
    <row r="26" spans="1:7" x14ac:dyDescent="0.2">
      <c r="A26" s="153" t="s">
        <v>179</v>
      </c>
      <c r="B26" s="153"/>
      <c r="C26" s="153"/>
      <c r="D26" s="153"/>
      <c r="E26" s="153"/>
      <c r="F26" s="46"/>
      <c r="G26" s="46"/>
    </row>
    <row r="27" spans="1:7" x14ac:dyDescent="0.2">
      <c r="A27" s="190" t="s">
        <v>180</v>
      </c>
      <c r="B27" s="191"/>
      <c r="C27" s="191"/>
      <c r="D27" s="191"/>
      <c r="E27" s="192"/>
      <c r="F27" s="47">
        <f>F24-F25-F26</f>
        <v>0</v>
      </c>
      <c r="G27" s="47">
        <f>G24-G25-G26</f>
        <v>0</v>
      </c>
    </row>
    <row r="28" spans="1:7" x14ac:dyDescent="0.2">
      <c r="A28" s="153"/>
      <c r="B28" s="153"/>
      <c r="C28" s="153"/>
      <c r="D28" s="153"/>
      <c r="E28" s="153"/>
      <c r="F28" s="46"/>
      <c r="G28" s="46"/>
    </row>
    <row r="29" spans="1:7" x14ac:dyDescent="0.2">
      <c r="A29" s="181" t="s">
        <v>150</v>
      </c>
      <c r="B29" s="181"/>
      <c r="C29" s="181"/>
      <c r="D29" s="181"/>
      <c r="E29" s="181"/>
      <c r="F29" s="181"/>
      <c r="G29" s="181"/>
    </row>
    <row r="30" spans="1:7" x14ac:dyDescent="0.2">
      <c r="A30" s="170"/>
      <c r="B30" s="170"/>
      <c r="C30" s="170"/>
      <c r="D30" s="170"/>
      <c r="E30" s="170"/>
      <c r="F30" s="184" t="s">
        <v>440</v>
      </c>
      <c r="G30" s="184" t="s">
        <v>441</v>
      </c>
    </row>
    <row r="31" spans="1:7" ht="12.75" customHeight="1" x14ac:dyDescent="0.2">
      <c r="A31" s="170"/>
      <c r="B31" s="170"/>
      <c r="C31" s="170"/>
      <c r="D31" s="170"/>
      <c r="E31" s="170"/>
      <c r="F31" s="170"/>
      <c r="G31" s="193"/>
    </row>
    <row r="32" spans="1:7" x14ac:dyDescent="0.2">
      <c r="A32" s="186" t="s">
        <v>152</v>
      </c>
      <c r="B32" s="186"/>
      <c r="C32" s="186"/>
      <c r="D32" s="186"/>
      <c r="E32" s="186"/>
      <c r="F32" s="46">
        <f>G46</f>
        <v>0</v>
      </c>
      <c r="G32" s="46"/>
    </row>
    <row r="33" spans="1:7" x14ac:dyDescent="0.2">
      <c r="A33" s="186" t="s">
        <v>153</v>
      </c>
      <c r="B33" s="186"/>
      <c r="C33" s="186"/>
      <c r="D33" s="186"/>
      <c r="E33" s="186"/>
      <c r="F33" s="46">
        <f>F27</f>
        <v>0</v>
      </c>
      <c r="G33" s="46">
        <f>G27</f>
        <v>0</v>
      </c>
    </row>
    <row r="34" spans="1:7" x14ac:dyDescent="0.2">
      <c r="A34" s="186" t="s">
        <v>430</v>
      </c>
      <c r="B34" s="186"/>
      <c r="C34" s="186"/>
      <c r="D34" s="186"/>
      <c r="E34" s="186"/>
      <c r="F34" s="46">
        <f>'3 BS-L,C,S'!F32-'3 BS-L,C,S'!G32</f>
        <v>0</v>
      </c>
      <c r="G34" s="46"/>
    </row>
    <row r="35" spans="1:7" x14ac:dyDescent="0.2">
      <c r="A35" s="186" t="s">
        <v>154</v>
      </c>
      <c r="B35" s="186"/>
      <c r="C35" s="186"/>
      <c r="D35" s="186"/>
      <c r="E35" s="186"/>
      <c r="F35" s="46"/>
      <c r="G35" s="46"/>
    </row>
    <row r="36" spans="1:7" x14ac:dyDescent="0.2">
      <c r="A36" s="186" t="s">
        <v>155</v>
      </c>
      <c r="B36" s="186"/>
      <c r="C36" s="186"/>
      <c r="D36" s="186"/>
      <c r="E36" s="186"/>
      <c r="F36" s="46"/>
      <c r="G36" s="46"/>
    </row>
    <row r="37" spans="1:7" x14ac:dyDescent="0.2">
      <c r="A37" s="186" t="s">
        <v>161</v>
      </c>
      <c r="B37" s="186"/>
      <c r="C37" s="186"/>
      <c r="D37" s="186"/>
      <c r="E37" s="186"/>
      <c r="F37" s="46"/>
      <c r="G37" s="46"/>
    </row>
    <row r="38" spans="1:7" x14ac:dyDescent="0.2">
      <c r="A38" s="186" t="s">
        <v>156</v>
      </c>
      <c r="B38" s="186"/>
      <c r="C38" s="186"/>
      <c r="D38" s="186"/>
      <c r="E38" s="186"/>
      <c r="F38" s="46"/>
      <c r="G38" s="46"/>
    </row>
    <row r="39" spans="1:7" x14ac:dyDescent="0.2">
      <c r="A39" s="186" t="s">
        <v>157</v>
      </c>
      <c r="B39" s="186"/>
      <c r="C39" s="186"/>
      <c r="D39" s="186"/>
      <c r="E39" s="186"/>
      <c r="F39" s="46"/>
      <c r="G39" s="46"/>
    </row>
    <row r="40" spans="1:7" x14ac:dyDescent="0.2">
      <c r="A40" s="186" t="s">
        <v>155</v>
      </c>
      <c r="B40" s="186"/>
      <c r="C40" s="186"/>
      <c r="D40" s="186"/>
      <c r="E40" s="186"/>
      <c r="F40" s="46"/>
      <c r="G40" s="46"/>
    </row>
    <row r="41" spans="1:7" x14ac:dyDescent="0.2">
      <c r="A41" s="186" t="s">
        <v>162</v>
      </c>
      <c r="B41" s="186"/>
      <c r="C41" s="186"/>
      <c r="D41" s="186"/>
      <c r="E41" s="186"/>
      <c r="F41" s="46"/>
      <c r="G41" s="46"/>
    </row>
    <row r="42" spans="1:7" x14ac:dyDescent="0.2">
      <c r="A42" s="186" t="s">
        <v>158</v>
      </c>
      <c r="B42" s="186"/>
      <c r="C42" s="186"/>
      <c r="D42" s="186"/>
      <c r="E42" s="186"/>
      <c r="F42" s="46"/>
      <c r="G42" s="46"/>
    </row>
    <row r="43" spans="1:7" x14ac:dyDescent="0.2">
      <c r="A43" s="186" t="s">
        <v>163</v>
      </c>
      <c r="B43" s="186"/>
      <c r="C43" s="186"/>
      <c r="D43" s="186"/>
      <c r="E43" s="186"/>
      <c r="F43" s="46"/>
      <c r="G43" s="46"/>
    </row>
    <row r="44" spans="1:7" x14ac:dyDescent="0.2">
      <c r="A44" s="186" t="s">
        <v>159</v>
      </c>
      <c r="B44" s="186"/>
      <c r="C44" s="186"/>
      <c r="D44" s="186"/>
      <c r="E44" s="186"/>
      <c r="F44" s="46"/>
      <c r="G44" s="46"/>
    </row>
    <row r="45" spans="1:7" x14ac:dyDescent="0.2">
      <c r="A45" s="186" t="s">
        <v>53</v>
      </c>
      <c r="B45" s="186"/>
      <c r="C45" s="186"/>
      <c r="D45" s="186"/>
      <c r="E45" s="186"/>
      <c r="F45" s="46"/>
      <c r="G45" s="46"/>
    </row>
    <row r="46" spans="1:7" x14ac:dyDescent="0.2">
      <c r="A46" s="190" t="s">
        <v>236</v>
      </c>
      <c r="B46" s="191"/>
      <c r="C46" s="191"/>
      <c r="D46" s="191"/>
      <c r="E46" s="192"/>
      <c r="F46" s="47">
        <f>SUM(F32:F45)</f>
        <v>0</v>
      </c>
      <c r="G46" s="47">
        <f>SUM(G32:G45)</f>
        <v>0</v>
      </c>
    </row>
  </sheetData>
  <mergeCells count="48">
    <mergeCell ref="A21:E21"/>
    <mergeCell ref="A37:E37"/>
    <mergeCell ref="A46:E46"/>
    <mergeCell ref="A43:E43"/>
    <mergeCell ref="A44:E44"/>
    <mergeCell ref="A45:E45"/>
    <mergeCell ref="A42:E42"/>
    <mergeCell ref="A38:E38"/>
    <mergeCell ref="A39:E39"/>
    <mergeCell ref="A40:E40"/>
    <mergeCell ref="A41:E41"/>
    <mergeCell ref="A23:E23"/>
    <mergeCell ref="A24:E24"/>
    <mergeCell ref="A22:E22"/>
    <mergeCell ref="A36:E36"/>
    <mergeCell ref="A35:E35"/>
    <mergeCell ref="F30:F31"/>
    <mergeCell ref="G30:G31"/>
    <mergeCell ref="A25:E25"/>
    <mergeCell ref="A27:E27"/>
    <mergeCell ref="A28:E28"/>
    <mergeCell ref="A29:G29"/>
    <mergeCell ref="A30:E31"/>
    <mergeCell ref="A26:E26"/>
    <mergeCell ref="A32:E32"/>
    <mergeCell ref="A33:E33"/>
    <mergeCell ref="A34:E34"/>
    <mergeCell ref="A8:E8"/>
    <mergeCell ref="A12:E12"/>
    <mergeCell ref="A13:E13"/>
    <mergeCell ref="A14:E14"/>
    <mergeCell ref="A20:E20"/>
    <mergeCell ref="A17:E17"/>
    <mergeCell ref="A18:E18"/>
    <mergeCell ref="A19:E19"/>
    <mergeCell ref="A15:E15"/>
    <mergeCell ref="A9:E9"/>
    <mergeCell ref="A10:E10"/>
    <mergeCell ref="A11:E11"/>
    <mergeCell ref="A16:E16"/>
    <mergeCell ref="A7:E7"/>
    <mergeCell ref="A1:G1"/>
    <mergeCell ref="A2:G2"/>
    <mergeCell ref="A3:G3"/>
    <mergeCell ref="A4:G4"/>
    <mergeCell ref="A5:E6"/>
    <mergeCell ref="F5:F6"/>
    <mergeCell ref="G5:G6"/>
  </mergeCells>
  <pageMargins left="0.7" right="0.7" top="0.5" bottom="0.5" header="0.3" footer="0.3"/>
  <pageSetup orientation="portrait" r:id="rId1"/>
  <headerFooter>
    <oddFooter>&amp;C&amp;"Tahoma,Regular"&amp;10&amp;A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6"/>
  <sheetViews>
    <sheetView workbookViewId="0">
      <selection activeCell="D7" sqref="D7:D8"/>
    </sheetView>
  </sheetViews>
  <sheetFormatPr defaultColWidth="8.88671875" defaultRowHeight="15" x14ac:dyDescent="0.2"/>
  <cols>
    <col min="1" max="1" width="3.5546875" style="14" customWidth="1"/>
    <col min="2" max="2" width="41.33203125" style="14" customWidth="1"/>
    <col min="3" max="4" width="15.109375" style="14" customWidth="1"/>
    <col min="5" max="16384" width="8.88671875" style="14"/>
  </cols>
  <sheetData>
    <row r="1" spans="1:4" s="26" customFormat="1" ht="14.25" x14ac:dyDescent="0.2">
      <c r="A1" s="151" t="str">
        <f>'Cover Page'!A1:E1</f>
        <v>MONTANA CAPTIVE INSURANCE COMPANY ANNUAL REPORT</v>
      </c>
      <c r="B1" s="151"/>
      <c r="C1" s="151"/>
      <c r="D1" s="151"/>
    </row>
    <row r="2" spans="1:4" s="26" customFormat="1" ht="14.25" x14ac:dyDescent="0.2">
      <c r="A2" s="151" t="str">
        <f>'Cover Page'!A2:E2</f>
        <v>FOR THE YEAR ENDING DECEMBER 31, 2025</v>
      </c>
      <c r="B2" s="151"/>
      <c r="C2" s="151"/>
      <c r="D2" s="151"/>
    </row>
    <row r="3" spans="1:4" s="26" customFormat="1" ht="14.25" x14ac:dyDescent="0.2">
      <c r="A3" s="151" t="str">
        <f>'Cover Page'!A3:E3</f>
        <v>INSERT COMPANY NAME</v>
      </c>
      <c r="B3" s="151"/>
      <c r="C3" s="151"/>
      <c r="D3" s="151"/>
    </row>
    <row r="5" spans="1:4" x14ac:dyDescent="0.2">
      <c r="A5" s="194" t="s">
        <v>195</v>
      </c>
      <c r="B5" s="195"/>
      <c r="C5" s="195"/>
      <c r="D5" s="196"/>
    </row>
    <row r="6" spans="1:4" ht="15" customHeight="1" x14ac:dyDescent="0.2">
      <c r="A6" s="197"/>
      <c r="B6" s="198"/>
      <c r="C6" s="198"/>
      <c r="D6" s="199"/>
    </row>
    <row r="7" spans="1:4" x14ac:dyDescent="0.2">
      <c r="A7" s="36"/>
      <c r="B7" s="36"/>
      <c r="C7" s="184" t="s">
        <v>440</v>
      </c>
      <c r="D7" s="184" t="s">
        <v>441</v>
      </c>
    </row>
    <row r="8" spans="1:4" x14ac:dyDescent="0.2">
      <c r="A8" s="36"/>
      <c r="B8" s="37" t="s">
        <v>94</v>
      </c>
      <c r="C8" s="170"/>
      <c r="D8" s="193"/>
    </row>
    <row r="9" spans="1:4" x14ac:dyDescent="0.2">
      <c r="A9" s="38">
        <v>1</v>
      </c>
      <c r="B9" s="38" t="s">
        <v>74</v>
      </c>
      <c r="C9" s="83"/>
      <c r="D9" s="83"/>
    </row>
    <row r="10" spans="1:4" x14ac:dyDescent="0.2">
      <c r="A10" s="38">
        <v>2</v>
      </c>
      <c r="B10" s="38" t="s">
        <v>75</v>
      </c>
      <c r="C10" s="83"/>
      <c r="D10" s="83"/>
    </row>
    <row r="11" spans="1:4" x14ac:dyDescent="0.2">
      <c r="A11" s="38">
        <v>3</v>
      </c>
      <c r="B11" s="38" t="s">
        <v>76</v>
      </c>
      <c r="C11" s="83"/>
      <c r="D11" s="83"/>
    </row>
    <row r="12" spans="1:4" x14ac:dyDescent="0.2">
      <c r="A12" s="38">
        <v>4</v>
      </c>
      <c r="B12" s="38" t="s">
        <v>77</v>
      </c>
      <c r="C12" s="83"/>
      <c r="D12" s="83"/>
    </row>
    <row r="13" spans="1:4" x14ac:dyDescent="0.2">
      <c r="A13" s="38">
        <v>5</v>
      </c>
      <c r="B13" s="38" t="s">
        <v>78</v>
      </c>
      <c r="C13" s="83"/>
      <c r="D13" s="83"/>
    </row>
    <row r="14" spans="1:4" x14ac:dyDescent="0.2">
      <c r="A14" s="38">
        <v>6</v>
      </c>
      <c r="B14" s="38" t="s">
        <v>79</v>
      </c>
      <c r="C14" s="83"/>
      <c r="D14" s="83"/>
    </row>
    <row r="15" spans="1:4" x14ac:dyDescent="0.2">
      <c r="A15" s="38">
        <v>7</v>
      </c>
      <c r="B15" s="38" t="s">
        <v>80</v>
      </c>
      <c r="C15" s="83"/>
      <c r="D15" s="83"/>
    </row>
    <row r="16" spans="1:4" x14ac:dyDescent="0.2">
      <c r="A16" s="38">
        <v>8</v>
      </c>
      <c r="B16" s="38" t="s">
        <v>81</v>
      </c>
      <c r="C16" s="83"/>
      <c r="D16" s="83"/>
    </row>
    <row r="17" spans="1:4" x14ac:dyDescent="0.2">
      <c r="A17" s="38">
        <v>9</v>
      </c>
      <c r="B17" s="38" t="s">
        <v>82</v>
      </c>
      <c r="C17" s="83"/>
      <c r="D17" s="83"/>
    </row>
    <row r="18" spans="1:4" x14ac:dyDescent="0.2">
      <c r="A18" s="38">
        <v>10</v>
      </c>
      <c r="B18" s="38" t="s">
        <v>83</v>
      </c>
      <c r="C18" s="83"/>
      <c r="D18" s="83"/>
    </row>
    <row r="19" spans="1:4" x14ac:dyDescent="0.2">
      <c r="A19" s="38">
        <v>11</v>
      </c>
      <c r="B19" s="38" t="s">
        <v>84</v>
      </c>
      <c r="C19" s="83"/>
      <c r="D19" s="83"/>
    </row>
    <row r="20" spans="1:4" x14ac:dyDescent="0.2">
      <c r="A20" s="38">
        <v>12</v>
      </c>
      <c r="B20" s="38" t="s">
        <v>85</v>
      </c>
      <c r="C20" s="83"/>
      <c r="D20" s="83"/>
    </row>
    <row r="21" spans="1:4" x14ac:dyDescent="0.2">
      <c r="A21" s="38">
        <v>13</v>
      </c>
      <c r="B21" s="38" t="s">
        <v>86</v>
      </c>
      <c r="C21" s="83"/>
      <c r="D21" s="83"/>
    </row>
    <row r="22" spans="1:4" x14ac:dyDescent="0.2">
      <c r="A22" s="38">
        <v>14</v>
      </c>
      <c r="B22" s="38" t="s">
        <v>87</v>
      </c>
      <c r="C22" s="83"/>
      <c r="D22" s="83"/>
    </row>
    <row r="23" spans="1:4" x14ac:dyDescent="0.2">
      <c r="A23" s="38">
        <v>15</v>
      </c>
      <c r="B23" s="38" t="s">
        <v>88</v>
      </c>
      <c r="C23" s="83"/>
      <c r="D23" s="83"/>
    </row>
    <row r="24" spans="1:4" x14ac:dyDescent="0.2">
      <c r="A24" s="38">
        <v>16</v>
      </c>
      <c r="B24" s="38" t="s">
        <v>89</v>
      </c>
      <c r="C24" s="83"/>
      <c r="D24" s="83"/>
    </row>
    <row r="25" spans="1:4" x14ac:dyDescent="0.2">
      <c r="A25" s="38">
        <v>17</v>
      </c>
      <c r="B25" s="38" t="s">
        <v>90</v>
      </c>
      <c r="C25" s="83"/>
      <c r="D25" s="83"/>
    </row>
    <row r="26" spans="1:4" x14ac:dyDescent="0.2">
      <c r="A26" s="38">
        <v>18</v>
      </c>
      <c r="B26" s="38" t="s">
        <v>91</v>
      </c>
      <c r="C26" s="83"/>
      <c r="D26" s="83"/>
    </row>
    <row r="27" spans="1:4" x14ac:dyDescent="0.2">
      <c r="A27" s="38">
        <v>19</v>
      </c>
      <c r="B27" s="38" t="s">
        <v>92</v>
      </c>
      <c r="C27" s="83"/>
      <c r="D27" s="83"/>
    </row>
    <row r="28" spans="1:4" x14ac:dyDescent="0.2">
      <c r="A28" s="38">
        <v>20</v>
      </c>
      <c r="B28" s="38" t="s">
        <v>93</v>
      </c>
      <c r="C28" s="83"/>
      <c r="D28" s="83"/>
    </row>
    <row r="29" spans="1:4" x14ac:dyDescent="0.2">
      <c r="A29" s="38"/>
      <c r="B29" s="38"/>
      <c r="C29" s="83"/>
      <c r="D29" s="83"/>
    </row>
    <row r="30" spans="1:4" x14ac:dyDescent="0.2">
      <c r="A30" s="38"/>
      <c r="B30" s="38"/>
      <c r="C30" s="83"/>
      <c r="D30" s="83"/>
    </row>
    <row r="31" spans="1:4" x14ac:dyDescent="0.2">
      <c r="A31" s="38"/>
      <c r="B31" s="38"/>
      <c r="C31" s="83"/>
      <c r="D31" s="83"/>
    </row>
    <row r="32" spans="1:4" x14ac:dyDescent="0.2">
      <c r="A32" s="38">
        <v>21</v>
      </c>
      <c r="B32" s="38" t="s">
        <v>95</v>
      </c>
      <c r="C32" s="83"/>
      <c r="D32" s="83"/>
    </row>
    <row r="33" spans="1:4" x14ac:dyDescent="0.2">
      <c r="A33" s="38">
        <v>22</v>
      </c>
      <c r="B33" s="16" t="s">
        <v>96</v>
      </c>
      <c r="C33" s="86">
        <f>SUM(C9:C32)</f>
        <v>0</v>
      </c>
      <c r="D33" s="86">
        <f>SUM(D9:D32)</f>
        <v>0</v>
      </c>
    </row>
    <row r="34" spans="1:4" x14ac:dyDescent="0.2">
      <c r="A34" s="38">
        <v>23</v>
      </c>
      <c r="B34" s="16" t="s">
        <v>97</v>
      </c>
      <c r="C34" s="86"/>
      <c r="D34" s="86"/>
    </row>
    <row r="35" spans="1:4" x14ac:dyDescent="0.2">
      <c r="A35" s="38">
        <v>24</v>
      </c>
      <c r="B35" s="16" t="s">
        <v>98</v>
      </c>
      <c r="C35" s="86"/>
      <c r="D35" s="86"/>
    </row>
    <row r="36" spans="1:4" x14ac:dyDescent="0.2">
      <c r="A36" s="38">
        <v>25</v>
      </c>
      <c r="B36" s="16" t="s">
        <v>99</v>
      </c>
      <c r="C36" s="86">
        <f>C33-C34+C35</f>
        <v>0</v>
      </c>
      <c r="D36" s="86">
        <f>D33-D34+D35</f>
        <v>0</v>
      </c>
    </row>
  </sheetData>
  <mergeCells count="6">
    <mergeCell ref="A1:D1"/>
    <mergeCell ref="A2:D2"/>
    <mergeCell ref="A3:D3"/>
    <mergeCell ref="C7:C8"/>
    <mergeCell ref="D7:D8"/>
    <mergeCell ref="A5:D6"/>
  </mergeCells>
  <pageMargins left="0.7" right="0.7" top="0.75" bottom="0.75" header="0.3" footer="0.3"/>
  <pageSetup orientation="portrait" r:id="rId1"/>
  <headerFooter>
    <oddFooter>&amp;C&amp;"Tahoma,Regular"&amp;10&amp;A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0"/>
  <sheetViews>
    <sheetView showGridLines="0" topLeftCell="A26" zoomScaleNormal="100" workbookViewId="0">
      <selection activeCell="A37" sqref="A37"/>
    </sheetView>
  </sheetViews>
  <sheetFormatPr defaultColWidth="8.88671875" defaultRowHeight="12.75" x14ac:dyDescent="0.2"/>
  <cols>
    <col min="1" max="1" width="3.21875" style="15" customWidth="1"/>
    <col min="2" max="2" width="10.33203125" style="13" customWidth="1"/>
    <col min="3" max="3" width="8.88671875" style="13" customWidth="1"/>
    <col min="4" max="16384" width="8.88671875" style="13"/>
  </cols>
  <sheetData>
    <row r="1" spans="1:8" s="14" customFormat="1" ht="15.75" x14ac:dyDescent="0.25">
      <c r="A1" s="151" t="str">
        <f>'Cover Page'!A1:E1</f>
        <v>MONTANA CAPTIVE INSURANCE COMPANY ANNUAL REPORT</v>
      </c>
      <c r="B1" s="152"/>
      <c r="C1" s="152"/>
      <c r="D1" s="152"/>
      <c r="E1" s="152"/>
      <c r="F1" s="152"/>
      <c r="G1" s="152"/>
    </row>
    <row r="2" spans="1:8" s="14" customFormat="1" ht="15.75" x14ac:dyDescent="0.25">
      <c r="A2" s="151" t="str">
        <f>'Cover Page'!A2:E2</f>
        <v>FOR THE YEAR ENDING DECEMBER 31, 2025</v>
      </c>
      <c r="B2" s="152"/>
      <c r="C2" s="152"/>
      <c r="D2" s="152"/>
      <c r="E2" s="152"/>
      <c r="F2" s="152"/>
      <c r="G2" s="152"/>
    </row>
    <row r="3" spans="1:8" s="14" customFormat="1" ht="15.75" x14ac:dyDescent="0.25">
      <c r="A3" s="151" t="str">
        <f>'Cover Page'!A3:E3</f>
        <v>INSERT COMPANY NAME</v>
      </c>
      <c r="B3" s="152"/>
      <c r="C3" s="152"/>
      <c r="D3" s="152"/>
      <c r="E3" s="152"/>
      <c r="F3" s="152"/>
      <c r="G3" s="152"/>
    </row>
    <row r="4" spans="1:8" x14ac:dyDescent="0.2">
      <c r="A4" s="15">
        <v>1.1000000000000001</v>
      </c>
      <c r="B4" s="24" t="s">
        <v>413</v>
      </c>
    </row>
    <row r="5" spans="1:8" x14ac:dyDescent="0.2">
      <c r="B5" s="24" t="s">
        <v>414</v>
      </c>
    </row>
    <row r="6" spans="1:8" x14ac:dyDescent="0.2">
      <c r="B6" s="32"/>
      <c r="C6" s="33"/>
      <c r="D6" s="33"/>
      <c r="E6" s="33"/>
      <c r="F6" s="33"/>
      <c r="G6" s="33"/>
      <c r="H6" s="33"/>
    </row>
    <row r="7" spans="1:8" x14ac:dyDescent="0.2">
      <c r="B7" s="24"/>
    </row>
    <row r="8" spans="1:8" x14ac:dyDescent="0.2">
      <c r="A8" s="15">
        <v>1.2</v>
      </c>
      <c r="B8" s="24" t="s">
        <v>419</v>
      </c>
    </row>
    <row r="9" spans="1:8" x14ac:dyDescent="0.2">
      <c r="B9" s="24"/>
    </row>
    <row r="10" spans="1:8" ht="13.5" thickBot="1" x14ac:dyDescent="0.25">
      <c r="B10" s="204" t="s">
        <v>424</v>
      </c>
      <c r="C10" s="204"/>
      <c r="D10" s="204"/>
      <c r="E10" s="204"/>
      <c r="F10" s="204"/>
      <c r="G10" s="204"/>
      <c r="H10" s="204"/>
    </row>
    <row r="11" spans="1:8" ht="13.5" thickBot="1" x14ac:dyDescent="0.25">
      <c r="C11" s="205" t="s">
        <v>100</v>
      </c>
      <c r="D11" s="206" t="s">
        <v>101</v>
      </c>
      <c r="E11" s="206" t="s">
        <v>102</v>
      </c>
      <c r="F11" s="200" t="s">
        <v>103</v>
      </c>
    </row>
    <row r="12" spans="1:8" ht="15.75" customHeight="1" thickBot="1" x14ac:dyDescent="0.25">
      <c r="C12" s="205"/>
      <c r="D12" s="206"/>
      <c r="E12" s="206"/>
      <c r="F12" s="201"/>
    </row>
    <row r="13" spans="1:8" ht="15.75" customHeight="1" thickBot="1" x14ac:dyDescent="0.25">
      <c r="C13" s="91" t="s">
        <v>104</v>
      </c>
      <c r="D13" s="92"/>
      <c r="E13" s="92"/>
      <c r="F13" s="93"/>
    </row>
    <row r="14" spans="1:8" ht="15.75" customHeight="1" thickBot="1" x14ac:dyDescent="0.25">
      <c r="C14" s="91" t="s">
        <v>105</v>
      </c>
      <c r="D14" s="92"/>
      <c r="E14" s="92"/>
      <c r="F14" s="94"/>
    </row>
    <row r="16" spans="1:8" x14ac:dyDescent="0.2">
      <c r="A16" s="15">
        <v>2</v>
      </c>
      <c r="B16" s="13" t="s">
        <v>106</v>
      </c>
    </row>
    <row r="17" spans="1:8" x14ac:dyDescent="0.2">
      <c r="B17" s="33"/>
      <c r="C17" s="33"/>
      <c r="D17" s="33"/>
      <c r="E17" s="33"/>
      <c r="F17" s="33"/>
      <c r="G17" s="33"/>
      <c r="H17" s="33"/>
    </row>
    <row r="18" spans="1:8" x14ac:dyDescent="0.2">
      <c r="B18" s="34"/>
      <c r="C18" s="34"/>
      <c r="D18" s="34"/>
      <c r="E18" s="34"/>
      <c r="F18" s="34"/>
      <c r="G18" s="34"/>
      <c r="H18" s="34"/>
    </row>
    <row r="20" spans="1:8" x14ac:dyDescent="0.2">
      <c r="A20" s="15">
        <v>3</v>
      </c>
      <c r="B20" s="13" t="s">
        <v>107</v>
      </c>
    </row>
    <row r="21" spans="1:8" x14ac:dyDescent="0.2">
      <c r="B21" s="33"/>
      <c r="C21" s="33"/>
      <c r="D21" s="33"/>
      <c r="E21" s="33"/>
      <c r="F21" s="33"/>
      <c r="G21" s="33"/>
      <c r="H21" s="33"/>
    </row>
    <row r="22" spans="1:8" x14ac:dyDescent="0.2">
      <c r="B22" s="34"/>
      <c r="C22" s="34"/>
      <c r="D22" s="34"/>
      <c r="E22" s="34"/>
      <c r="F22" s="34"/>
      <c r="G22" s="34"/>
      <c r="H22" s="34"/>
    </row>
    <row r="24" spans="1:8" x14ac:dyDescent="0.2">
      <c r="A24" s="15">
        <v>4</v>
      </c>
      <c r="B24" s="13" t="s">
        <v>108</v>
      </c>
    </row>
    <row r="25" spans="1:8" x14ac:dyDescent="0.2">
      <c r="B25" s="33"/>
      <c r="C25" s="33"/>
      <c r="D25" s="33"/>
      <c r="E25" s="33"/>
      <c r="F25" s="33"/>
      <c r="G25" s="33"/>
      <c r="H25" s="33"/>
    </row>
    <row r="26" spans="1:8" x14ac:dyDescent="0.2">
      <c r="B26" s="34"/>
      <c r="C26" s="34"/>
      <c r="D26" s="34"/>
      <c r="E26" s="34"/>
      <c r="F26" s="34"/>
      <c r="G26" s="34"/>
      <c r="H26" s="34"/>
    </row>
    <row r="28" spans="1:8" x14ac:dyDescent="0.2">
      <c r="A28" s="15">
        <v>5</v>
      </c>
      <c r="B28" s="13" t="s">
        <v>415</v>
      </c>
    </row>
    <row r="30" spans="1:8" x14ac:dyDescent="0.2">
      <c r="A30" s="15">
        <v>6</v>
      </c>
      <c r="B30" s="24" t="s">
        <v>116</v>
      </c>
    </row>
    <row r="31" spans="1:8" x14ac:dyDescent="0.2">
      <c r="B31" s="24" t="s">
        <v>117</v>
      </c>
      <c r="H31" s="33"/>
    </row>
    <row r="32" spans="1:8" x14ac:dyDescent="0.2">
      <c r="B32" s="24"/>
    </row>
    <row r="33" spans="1:8" x14ac:dyDescent="0.2">
      <c r="A33" s="15">
        <v>7.1</v>
      </c>
      <c r="B33" s="24" t="s">
        <v>418</v>
      </c>
    </row>
    <row r="34" spans="1:8" ht="15" x14ac:dyDescent="0.2">
      <c r="B34" s="202" t="s">
        <v>122</v>
      </c>
      <c r="C34" s="203"/>
      <c r="D34" s="33"/>
      <c r="E34" s="33"/>
      <c r="F34" s="35" t="s">
        <v>109</v>
      </c>
      <c r="G34" s="33"/>
      <c r="H34" s="33"/>
    </row>
    <row r="35" spans="1:8" ht="15" x14ac:dyDescent="0.2">
      <c r="A35" s="15">
        <v>7.2</v>
      </c>
      <c r="B35" s="15" t="s">
        <v>425</v>
      </c>
      <c r="C35" s="130"/>
      <c r="F35" s="35"/>
      <c r="G35" s="34"/>
      <c r="H35" s="34"/>
    </row>
    <row r="36" spans="1:8" x14ac:dyDescent="0.2">
      <c r="B36" s="31"/>
      <c r="C36" s="31"/>
    </row>
    <row r="37" spans="1:8" x14ac:dyDescent="0.2">
      <c r="A37" s="15">
        <v>8</v>
      </c>
      <c r="B37" s="24" t="s">
        <v>123</v>
      </c>
      <c r="F37" s="33"/>
    </row>
    <row r="38" spans="1:8" x14ac:dyDescent="0.2">
      <c r="B38" s="13" t="s">
        <v>110</v>
      </c>
      <c r="D38" s="33"/>
      <c r="E38" s="33"/>
      <c r="F38" s="33"/>
      <c r="G38" s="33"/>
      <c r="H38" s="33"/>
    </row>
    <row r="40" spans="1:8" x14ac:dyDescent="0.2">
      <c r="A40" s="15">
        <v>9</v>
      </c>
      <c r="B40" s="13" t="s">
        <v>119</v>
      </c>
    </row>
    <row r="41" spans="1:8" x14ac:dyDescent="0.2">
      <c r="B41" s="13" t="s">
        <v>120</v>
      </c>
      <c r="D41" s="33"/>
      <c r="E41" s="33"/>
      <c r="F41" s="33"/>
      <c r="G41" s="33"/>
      <c r="H41" s="33"/>
    </row>
    <row r="42" spans="1:8" x14ac:dyDescent="0.2">
      <c r="B42" s="24" t="s">
        <v>417</v>
      </c>
    </row>
    <row r="43" spans="1:8" x14ac:dyDescent="0.2">
      <c r="B43" s="24"/>
    </row>
    <row r="44" spans="1:8" x14ac:dyDescent="0.2">
      <c r="A44" s="15">
        <v>10</v>
      </c>
      <c r="B44" s="13" t="s">
        <v>111</v>
      </c>
      <c r="H44" s="33"/>
    </row>
    <row r="46" spans="1:8" x14ac:dyDescent="0.2">
      <c r="A46" s="15">
        <v>11</v>
      </c>
      <c r="B46" s="13" t="s">
        <v>118</v>
      </c>
    </row>
    <row r="47" spans="1:8" x14ac:dyDescent="0.2">
      <c r="B47" s="13" t="s">
        <v>121</v>
      </c>
      <c r="D47" s="33"/>
      <c r="E47" s="13" t="s">
        <v>112</v>
      </c>
      <c r="G47" s="33"/>
      <c r="H47" s="33"/>
    </row>
    <row r="48" spans="1:8" x14ac:dyDescent="0.2">
      <c r="B48" s="33"/>
      <c r="C48" s="33"/>
      <c r="D48" s="33"/>
      <c r="E48" s="33"/>
      <c r="F48" s="33"/>
      <c r="G48" s="33"/>
      <c r="H48" s="33"/>
    </row>
    <row r="50" spans="1:8" x14ac:dyDescent="0.2">
      <c r="A50" s="15">
        <v>12</v>
      </c>
      <c r="B50" s="13" t="s">
        <v>416</v>
      </c>
      <c r="G50" s="33"/>
      <c r="H50" s="33"/>
    </row>
  </sheetData>
  <mergeCells count="9">
    <mergeCell ref="F11:F12"/>
    <mergeCell ref="A1:G1"/>
    <mergeCell ref="A2:G2"/>
    <mergeCell ref="A3:G3"/>
    <mergeCell ref="B34:C34"/>
    <mergeCell ref="B10:H10"/>
    <mergeCell ref="C11:C12"/>
    <mergeCell ref="D11:D12"/>
    <mergeCell ref="E11:E12"/>
  </mergeCells>
  <pageMargins left="0.45" right="0.45" top="0.5" bottom="0.5" header="0.3" footer="0.3"/>
  <pageSetup orientation="portrait" r:id="rId1"/>
  <headerFooter>
    <oddFooter>&amp;C&amp;"Tahoma,Regular"&amp;10&amp;A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2"/>
  <sheetViews>
    <sheetView zoomScaleNormal="100" workbookViewId="0">
      <selection activeCell="O49" sqref="O49"/>
    </sheetView>
  </sheetViews>
  <sheetFormatPr defaultColWidth="8.88671875" defaultRowHeight="12.75" x14ac:dyDescent="0.2"/>
  <cols>
    <col min="1" max="1" width="3" style="13" customWidth="1"/>
    <col min="2" max="2" width="8.88671875" style="13"/>
    <col min="3" max="3" width="10.44140625" style="13" customWidth="1"/>
    <col min="4" max="8" width="8.88671875" style="13"/>
    <col min="9" max="9" width="10" style="13" customWidth="1"/>
    <col min="10" max="16384" width="8.88671875" style="13"/>
  </cols>
  <sheetData>
    <row r="1" spans="1:8" s="14" customFormat="1" ht="15" x14ac:dyDescent="0.2">
      <c r="A1" s="13" t="s">
        <v>196</v>
      </c>
    </row>
    <row r="2" spans="1:8" s="14" customFormat="1" ht="15" x14ac:dyDescent="0.2"/>
    <row r="3" spans="1:8" s="14" customFormat="1" ht="15" x14ac:dyDescent="0.2">
      <c r="A3" s="15">
        <v>13</v>
      </c>
      <c r="B3" s="13" t="s">
        <v>113</v>
      </c>
      <c r="C3" s="13"/>
      <c r="D3" s="33"/>
      <c r="E3" s="33"/>
      <c r="F3" s="33"/>
      <c r="G3" s="33"/>
      <c r="H3" s="33"/>
    </row>
    <row r="4" spans="1:8" s="14" customFormat="1" ht="15" x14ac:dyDescent="0.2">
      <c r="A4" s="15"/>
      <c r="B4" s="13" t="s">
        <v>114</v>
      </c>
      <c r="C4" s="13"/>
      <c r="D4" s="13"/>
      <c r="E4" s="33"/>
      <c r="F4" s="33"/>
      <c r="G4" s="33"/>
      <c r="H4" s="33"/>
    </row>
    <row r="5" spans="1:8" s="14" customFormat="1" ht="15" x14ac:dyDescent="0.2">
      <c r="A5" s="15"/>
      <c r="B5" s="13" t="s">
        <v>115</v>
      </c>
      <c r="C5" s="13"/>
      <c r="D5" s="13"/>
      <c r="E5" s="33"/>
      <c r="F5" s="33"/>
      <c r="G5" s="33"/>
      <c r="H5" s="33"/>
    </row>
    <row r="6" spans="1:8" s="14" customFormat="1" ht="15" x14ac:dyDescent="0.2"/>
    <row r="7" spans="1:8" x14ac:dyDescent="0.2">
      <c r="A7" s="15">
        <v>14</v>
      </c>
      <c r="B7" s="13" t="s">
        <v>208</v>
      </c>
    </row>
    <row r="8" spans="1:8" x14ac:dyDescent="0.2">
      <c r="A8" s="15"/>
      <c r="B8" s="13" t="s">
        <v>209</v>
      </c>
    </row>
    <row r="9" spans="1:8" x14ac:dyDescent="0.2">
      <c r="A9" s="15"/>
      <c r="B9" s="13" t="s">
        <v>197</v>
      </c>
    </row>
    <row r="10" spans="1:8" x14ac:dyDescent="0.2">
      <c r="A10" s="15"/>
    </row>
    <row r="11" spans="1:8" x14ac:dyDescent="0.2">
      <c r="A11" s="15">
        <v>15</v>
      </c>
      <c r="B11" s="13" t="s">
        <v>423</v>
      </c>
    </row>
    <row r="12" spans="1:8" x14ac:dyDescent="0.2">
      <c r="A12" s="15"/>
    </row>
    <row r="13" spans="1:8" x14ac:dyDescent="0.2">
      <c r="A13" s="15">
        <v>16</v>
      </c>
      <c r="B13" s="13" t="s">
        <v>426</v>
      </c>
    </row>
    <row r="14" spans="1:8" x14ac:dyDescent="0.2">
      <c r="A14" s="15"/>
      <c r="B14" s="13" t="s">
        <v>198</v>
      </c>
    </row>
    <row r="15" spans="1:8" x14ac:dyDescent="0.2">
      <c r="A15" s="15"/>
    </row>
    <row r="16" spans="1:8" x14ac:dyDescent="0.2">
      <c r="A16" s="15">
        <v>17</v>
      </c>
      <c r="B16" s="13" t="s">
        <v>210</v>
      </c>
    </row>
    <row r="17" spans="1:4" x14ac:dyDescent="0.2">
      <c r="A17" s="15"/>
      <c r="B17" s="13" t="s">
        <v>211</v>
      </c>
    </row>
    <row r="18" spans="1:4" x14ac:dyDescent="0.2">
      <c r="A18" s="15"/>
    </row>
    <row r="19" spans="1:4" x14ac:dyDescent="0.2">
      <c r="A19" s="15">
        <v>18</v>
      </c>
      <c r="B19" s="13" t="s">
        <v>421</v>
      </c>
    </row>
    <row r="20" spans="1:4" x14ac:dyDescent="0.2">
      <c r="A20" s="15"/>
      <c r="B20" s="13" t="s">
        <v>212</v>
      </c>
    </row>
    <row r="22" spans="1:4" x14ac:dyDescent="0.2">
      <c r="A22" s="15">
        <v>19</v>
      </c>
      <c r="B22" s="13" t="s">
        <v>205</v>
      </c>
    </row>
    <row r="23" spans="1:4" x14ac:dyDescent="0.2">
      <c r="A23" s="15"/>
      <c r="B23" s="13" t="s">
        <v>199</v>
      </c>
    </row>
    <row r="24" spans="1:4" x14ac:dyDescent="0.2">
      <c r="A24" s="15"/>
    </row>
    <row r="25" spans="1:4" x14ac:dyDescent="0.2">
      <c r="A25" s="15">
        <v>20</v>
      </c>
      <c r="B25" s="13" t="s">
        <v>204</v>
      </c>
    </row>
    <row r="26" spans="1:4" x14ac:dyDescent="0.2">
      <c r="A26" s="15"/>
    </row>
    <row r="27" spans="1:4" x14ac:dyDescent="0.2">
      <c r="A27" s="15">
        <v>21</v>
      </c>
      <c r="B27" s="13" t="s">
        <v>422</v>
      </c>
    </row>
    <row r="29" spans="1:4" x14ac:dyDescent="0.2">
      <c r="C29" s="13" t="s">
        <v>200</v>
      </c>
      <c r="D29" s="13" t="s">
        <v>201</v>
      </c>
    </row>
    <row r="30" spans="1:4" x14ac:dyDescent="0.2">
      <c r="C30" s="13" t="s">
        <v>202</v>
      </c>
      <c r="D30" s="13" t="s">
        <v>201</v>
      </c>
    </row>
    <row r="32" spans="1:4" x14ac:dyDescent="0.2">
      <c r="C32" s="13" t="s">
        <v>200</v>
      </c>
      <c r="D32" s="13" t="s">
        <v>201</v>
      </c>
    </row>
    <row r="33" spans="1:4" x14ac:dyDescent="0.2">
      <c r="C33" s="13" t="s">
        <v>202</v>
      </c>
      <c r="D33" s="13" t="s">
        <v>201</v>
      </c>
    </row>
    <row r="35" spans="1:4" x14ac:dyDescent="0.2">
      <c r="C35" s="13" t="s">
        <v>200</v>
      </c>
      <c r="D35" s="13" t="s">
        <v>201</v>
      </c>
    </row>
    <row r="36" spans="1:4" x14ac:dyDescent="0.2">
      <c r="C36" s="13" t="s">
        <v>202</v>
      </c>
      <c r="D36" s="13" t="s">
        <v>201</v>
      </c>
    </row>
    <row r="38" spans="1:4" x14ac:dyDescent="0.2">
      <c r="C38" s="13" t="s">
        <v>200</v>
      </c>
      <c r="D38" s="13" t="s">
        <v>201</v>
      </c>
    </row>
    <row r="39" spans="1:4" x14ac:dyDescent="0.2">
      <c r="C39" s="13" t="s">
        <v>202</v>
      </c>
      <c r="D39" s="13" t="s">
        <v>201</v>
      </c>
    </row>
    <row r="41" spans="1:4" x14ac:dyDescent="0.2">
      <c r="C41" s="13" t="s">
        <v>200</v>
      </c>
      <c r="D41" s="13" t="s">
        <v>201</v>
      </c>
    </row>
    <row r="42" spans="1:4" x14ac:dyDescent="0.2">
      <c r="C42" s="13" t="s">
        <v>202</v>
      </c>
      <c r="D42" s="13" t="s">
        <v>201</v>
      </c>
    </row>
    <row r="44" spans="1:4" x14ac:dyDescent="0.2">
      <c r="A44" s="15">
        <v>22</v>
      </c>
      <c r="B44" s="13" t="s">
        <v>203</v>
      </c>
    </row>
    <row r="45" spans="1:4" x14ac:dyDescent="0.2">
      <c r="A45" s="15"/>
    </row>
    <row r="46" spans="1:4" x14ac:dyDescent="0.2">
      <c r="A46" s="15">
        <v>23</v>
      </c>
      <c r="B46" s="13" t="s">
        <v>420</v>
      </c>
    </row>
    <row r="47" spans="1:4" x14ac:dyDescent="0.2">
      <c r="A47" s="15"/>
      <c r="B47" s="13" t="s">
        <v>198</v>
      </c>
    </row>
    <row r="48" spans="1:4" x14ac:dyDescent="0.2">
      <c r="A48" s="15"/>
      <c r="B48" s="13" t="s">
        <v>198</v>
      </c>
    </row>
    <row r="49" spans="1:2" x14ac:dyDescent="0.2">
      <c r="A49" s="15"/>
      <c r="B49" s="13" t="s">
        <v>198</v>
      </c>
    </row>
    <row r="50" spans="1:2" x14ac:dyDescent="0.2">
      <c r="A50" s="15"/>
    </row>
    <row r="51" spans="1:2" x14ac:dyDescent="0.2">
      <c r="A51" s="15">
        <v>24</v>
      </c>
      <c r="B51" s="13" t="s">
        <v>206</v>
      </c>
    </row>
    <row r="52" spans="1:2" x14ac:dyDescent="0.2">
      <c r="B52" s="13" t="s">
        <v>207</v>
      </c>
    </row>
  </sheetData>
  <pageMargins left="0.45" right="0.45" top="0.5" bottom="0.5" header="0.3" footer="0.3"/>
  <pageSetup orientation="portrait" r:id="rId1"/>
  <headerFooter>
    <oddFooter>&amp;C&amp;"Tahoma,Regular"&amp;10&amp;A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Sheet</vt:lpstr>
      <vt:lpstr>TOC</vt:lpstr>
      <vt:lpstr>Cover Page</vt:lpstr>
      <vt:lpstr>2 BS-Assets</vt:lpstr>
      <vt:lpstr>3 BS-L,C,S</vt:lpstr>
      <vt:lpstr>4 Income Statement</vt:lpstr>
      <vt:lpstr>5 Exhibit of Expenses</vt:lpstr>
      <vt:lpstr>6a Questionnaire</vt:lpstr>
      <vt:lpstr>6b Questionnaire Cont'd</vt:lpstr>
      <vt:lpstr>7 Premium Schedule</vt:lpstr>
      <vt:lpstr>8a Reinsurance Ceded</vt:lpstr>
      <vt:lpstr>8b Reinsurance Assumed</vt:lpstr>
      <vt:lpstr>9 Unpaid Losses &amp; LAE</vt:lpstr>
      <vt:lpstr>10 Losses &amp; LAE Paid &amp; Incurred</vt:lpstr>
      <vt:lpstr>11 Summary-Net Loss &amp; LAE</vt:lpstr>
      <vt:lpstr>11a Auto Liab.-Net Loss &amp; LAE</vt:lpstr>
      <vt:lpstr>11b G&amp;P Liab.-Net Loss &amp; LAE</vt:lpstr>
      <vt:lpstr>11c Prof. Liab. Net Loss &amp; LAE</vt:lpstr>
      <vt:lpstr>11d Other Liab. Net Loss &amp; LAE</vt:lpstr>
      <vt:lpstr>11e WC Net Loss &amp; LAE</vt:lpstr>
      <vt:lpstr>11f Other Lines Net Loss &amp; LAE</vt:lpstr>
      <vt:lpstr>12 Summary Loss Development</vt:lpstr>
      <vt:lpstr>12a Auto Liab. Loss Dev.</vt:lpstr>
      <vt:lpstr>12b G&amp;P Liab. Loss Dev.</vt:lpstr>
      <vt:lpstr>12c Prof. Liab. Loss Dev.</vt:lpstr>
      <vt:lpstr>12d Other Liab. Loss Dev.</vt:lpstr>
      <vt:lpstr>12e WC Liab. Loss Dev.</vt:lpstr>
      <vt:lpstr>12f All Other Lines Loss Dev.</vt:lpstr>
      <vt:lpstr>13 Investment Schedule</vt:lpstr>
      <vt:lpstr>14 Check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Oswald, Paula</dc:creator>
  <cp:lastModifiedBy>Bidon, Ramona</cp:lastModifiedBy>
  <cp:lastPrinted>2023-01-12T21:11:57Z</cp:lastPrinted>
  <dcterms:created xsi:type="dcterms:W3CDTF">2013-01-18T14:35:05Z</dcterms:created>
  <dcterms:modified xsi:type="dcterms:W3CDTF">2026-01-29T18:16:15Z</dcterms:modified>
</cp:coreProperties>
</file>